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eolasmoney-my.sharepoint.com/personal/jim_eolasmoney_ie/Documents/Attachments/"/>
    </mc:Choice>
  </mc:AlternateContent>
  <xr:revisionPtr revIDLastSave="580" documentId="8_{DF767B57-AEB4-4F72-9B16-CC3A7312AEF1}" xr6:coauthVersionLast="47" xr6:coauthVersionMax="47" xr10:uidLastSave="{1BBBAB1B-35D9-48CB-BA20-4B88A4BF9E36}"/>
  <bookViews>
    <workbookView xWindow="-28920" yWindow="-120" windowWidth="29040" windowHeight="15720" tabRatio="796" activeTab="3" xr2:uid="{00000000-000D-0000-FFFF-FFFF00000000}"/>
  </bookViews>
  <sheets>
    <sheet name="Monthly Income" sheetId="22" r:id="rId1"/>
    <sheet name="Monthly Spending" sheetId="23" r:id="rId2"/>
    <sheet name="Annual Spending" sheetId="2" r:id="rId3"/>
    <sheet name="Spending Overview" sheetId="21" r:id="rId4"/>
    <sheet name="Overview Chart" sheetId="3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1" l="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B8" i="21"/>
  <c r="H26" i="2"/>
  <c r="B10" i="21"/>
  <c r="H7" i="2" l="1"/>
  <c r="H8" i="2"/>
  <c r="J9" i="21" s="1"/>
  <c r="H9" i="2"/>
  <c r="J10" i="21" s="1"/>
  <c r="H10" i="2"/>
  <c r="J11" i="21" s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6" i="2"/>
  <c r="J7" i="21" s="1"/>
  <c r="F14" i="22"/>
  <c r="G19" i="23"/>
  <c r="G11" i="23"/>
  <c r="B7" i="21"/>
  <c r="B9" i="21"/>
  <c r="J28" i="21"/>
  <c r="C32" i="21" l="1"/>
  <c r="F7" i="31" s="1"/>
  <c r="H8" i="21"/>
  <c r="I8" i="21" s="1"/>
  <c r="H9" i="21"/>
  <c r="I9" i="21" s="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7" i="21"/>
  <c r="I7" i="21" s="1"/>
  <c r="I28" i="21" l="1"/>
  <c r="I29" i="21" s="1"/>
  <c r="B11" i="21"/>
  <c r="B12" i="21"/>
  <c r="B13" i="21"/>
  <c r="J8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C9" i="21" l="1"/>
  <c r="F14" i="31"/>
  <c r="F11" i="31"/>
  <c r="F10" i="31"/>
  <c r="F13" i="31"/>
  <c r="F9" i="31"/>
  <c r="E9" i="31"/>
  <c r="B16" i="21"/>
  <c r="C16" i="21"/>
  <c r="B17" i="21"/>
  <c r="C17" i="21"/>
  <c r="B18" i="21"/>
  <c r="C18" i="21"/>
  <c r="B19" i="21"/>
  <c r="C19" i="21"/>
  <c r="B20" i="21"/>
  <c r="C15" i="21"/>
  <c r="B15" i="21"/>
  <c r="B14" i="21"/>
  <c r="C10" i="21"/>
  <c r="C11" i="21"/>
  <c r="C12" i="21"/>
  <c r="C8" i="21"/>
  <c r="C27" i="21"/>
  <c r="B27" i="21"/>
  <c r="C26" i="21"/>
  <c r="B26" i="21"/>
  <c r="C25" i="21"/>
  <c r="B25" i="21"/>
  <c r="C24" i="21"/>
  <c r="B24" i="21"/>
  <c r="C23" i="21"/>
  <c r="B23" i="21"/>
  <c r="F12" i="31" l="1"/>
  <c r="K12" i="31" s="1"/>
  <c r="C28" i="21"/>
  <c r="C31" i="21" s="1"/>
  <c r="F6" i="31" s="1"/>
  <c r="L13" i="31"/>
  <c r="K13" i="31"/>
  <c r="L10" i="31"/>
  <c r="K10" i="31"/>
  <c r="L11" i="31"/>
  <c r="K11" i="31"/>
  <c r="L14" i="31"/>
  <c r="K14" i="31"/>
  <c r="K9" i="31"/>
  <c r="L9" i="31"/>
  <c r="F15" i="31"/>
  <c r="C20" i="21"/>
  <c r="C13" i="21"/>
  <c r="L15" i="31" l="1"/>
  <c r="L12" i="31"/>
  <c r="C33" i="21"/>
  <c r="K15" i="31" l="1"/>
  <c r="L7" i="31"/>
  <c r="K7" i="31"/>
  <c r="M9" i="31"/>
  <c r="M14" i="31"/>
  <c r="M10" i="31"/>
  <c r="M15" i="31"/>
  <c r="M11" i="31"/>
  <c r="M12" i="31"/>
  <c r="M13" i="31"/>
  <c r="M7" i="31" l="1"/>
  <c r="C34" i="21"/>
  <c r="F8" i="31" s="1"/>
  <c r="C35" i="21" l="1"/>
  <c r="F16" i="31" l="1"/>
  <c r="L8" i="31"/>
  <c r="K8" i="31"/>
  <c r="E16" i="31" l="1"/>
  <c r="K16" i="31" s="1"/>
  <c r="F17" i="31"/>
  <c r="L16" i="31"/>
  <c r="M8" i="31"/>
  <c r="M16" i="31"/>
</calcChain>
</file>

<file path=xl/sharedStrings.xml><?xml version="1.0" encoding="utf-8"?>
<sst xmlns="http://schemas.openxmlformats.org/spreadsheetml/2006/main" count="131" uniqueCount="93">
  <si>
    <t>Monthly Income</t>
  </si>
  <si>
    <t>Regular Monthly Income</t>
  </si>
  <si>
    <t>Monthly Income Amount</t>
  </si>
  <si>
    <t>Your usual net pay</t>
  </si>
  <si>
    <t>Your partner's usual net pay</t>
  </si>
  <si>
    <t>Rental Income (if applicable)</t>
  </si>
  <si>
    <t>State Income, e.g Child Benefit</t>
  </si>
  <si>
    <t>Any other regular income</t>
  </si>
  <si>
    <t>Total Monthly Income:</t>
  </si>
  <si>
    <t>Monthly Spending</t>
  </si>
  <si>
    <t>Monthly Cost</t>
  </si>
  <si>
    <t>Amount</t>
  </si>
  <si>
    <t>Mortgage or Rent</t>
  </si>
  <si>
    <t>Lunches</t>
  </si>
  <si>
    <t xml:space="preserve">Life &amp; Illness Assurances/Mortgage Protection </t>
  </si>
  <si>
    <t xml:space="preserve">Fuel / Transport Costs </t>
  </si>
  <si>
    <t>Health, Car, Home, Travel, Pet Insurances</t>
  </si>
  <si>
    <t>Socialising</t>
  </si>
  <si>
    <t>Childcare</t>
  </si>
  <si>
    <t>Personal Grooming</t>
  </si>
  <si>
    <t>Utilities: TV, Broadband, Phone, Heat, Electricity</t>
  </si>
  <si>
    <t>Other</t>
  </si>
  <si>
    <t>Car Loan or Personal Loan</t>
  </si>
  <si>
    <t>Total For You:</t>
  </si>
  <si>
    <t>Credit Card Servicing Payments</t>
  </si>
  <si>
    <t>Pension Contributions (if paid by Direct Debit)</t>
  </si>
  <si>
    <t>Groceries</t>
  </si>
  <si>
    <t>Medical/Dental Expenses (average)</t>
  </si>
  <si>
    <t>Charitable Donations</t>
  </si>
  <si>
    <t>Financial Planner</t>
  </si>
  <si>
    <t>Home Related Costs: Bins, Alarm, Local Property Tax</t>
  </si>
  <si>
    <t>Total For Your Partner:</t>
  </si>
  <si>
    <t>Educational Savings Plan</t>
  </si>
  <si>
    <t>Gym / Personal Wellbeing</t>
  </si>
  <si>
    <t>Miscellaneous 1</t>
  </si>
  <si>
    <t>Miscellaneous 2</t>
  </si>
  <si>
    <t>Annual Spending</t>
  </si>
  <si>
    <t>Household ANNUAL Expenses</t>
  </si>
  <si>
    <t>Annual Budget</t>
  </si>
  <si>
    <t>Spent Year To Date</t>
  </si>
  <si>
    <t>Balance of Annual Budget</t>
  </si>
  <si>
    <t>Home Heating: Oil, Coal, Logs</t>
  </si>
  <si>
    <t>Car Taxes</t>
  </si>
  <si>
    <t>Car Insurances</t>
  </si>
  <si>
    <t>Car Maintenance/Servicing &amp; AA, NCT</t>
  </si>
  <si>
    <t>Short Breaks</t>
  </si>
  <si>
    <t>Annual Big Holiday</t>
  </si>
  <si>
    <t>Other Insurances - Home, Travel</t>
  </si>
  <si>
    <t>Club Memberships</t>
  </si>
  <si>
    <t>Occasions, eg. Birthdays, Christmas</t>
  </si>
  <si>
    <t>Education/Back to school/ Extra Curricular</t>
  </si>
  <si>
    <t>Property Maintenance/Gardening</t>
  </si>
  <si>
    <t>Clothing &amp; Footwear</t>
  </si>
  <si>
    <t>Household Services - Bins, Water</t>
  </si>
  <si>
    <t>Pet Costs: e.g. Vet/Boarding Kennels/Insurance</t>
  </si>
  <si>
    <t>Bank Fees</t>
  </si>
  <si>
    <t xml:space="preserve">Local Property Tax </t>
  </si>
  <si>
    <t>Spending Overview</t>
  </si>
  <si>
    <t>Monthly Discretionary Expenses</t>
  </si>
  <si>
    <t xml:space="preserve">Amount </t>
  </si>
  <si>
    <t xml:space="preserve"> Expense Amount</t>
  </si>
  <si>
    <t>Total Annual Budget</t>
  </si>
  <si>
    <t xml:space="preserve">Remaining Annual Budget </t>
  </si>
  <si>
    <t>Monthly Income Source</t>
  </si>
  <si>
    <t xml:space="preserve">Monthly Total Core Expenses: </t>
  </si>
  <si>
    <t>Total Annual Requirement:</t>
  </si>
  <si>
    <t xml:space="preserve">Monthly Equivalent: </t>
  </si>
  <si>
    <t>Monthly Overview</t>
  </si>
  <si>
    <t>BUDGET</t>
  </si>
  <si>
    <t>Monthly Household Income</t>
  </si>
  <si>
    <t>Less: Monthly Discretionary Spending</t>
  </si>
  <si>
    <t>Less: Monthly Household Spending</t>
  </si>
  <si>
    <t>Less: Monthly Income to Meet Annual Expenses.</t>
  </si>
  <si>
    <t>Monthly Surplus/Shortfall</t>
  </si>
  <si>
    <t>BUDGET €</t>
  </si>
  <si>
    <t>BUDGET %</t>
  </si>
  <si>
    <t>Household Income</t>
  </si>
  <si>
    <t>Discretionary Spending</t>
  </si>
  <si>
    <t>Income to Meet Annual Expenses</t>
  </si>
  <si>
    <t>Utilities</t>
  </si>
  <si>
    <t>Debt</t>
  </si>
  <si>
    <t>Protection Plans</t>
  </si>
  <si>
    <t>Balance of Monthly Spending</t>
  </si>
  <si>
    <t>Percentage of Monthly Income Spent</t>
  </si>
  <si>
    <t xml:space="preserve">Miscellaneous </t>
  </si>
  <si>
    <t>Subscriptions: Netflix, Spotify, Disney+</t>
  </si>
  <si>
    <t>Kids Pocket Monies</t>
  </si>
  <si>
    <t>Groceries &amp; Household Shopping</t>
  </si>
  <si>
    <t>Miscellaneous 3</t>
  </si>
  <si>
    <t xml:space="preserve">CORE: Regular Monthly Household Expenses                        </t>
  </si>
  <si>
    <t>CORE: Regular MONTHLY Household Expenses                                                  (Do not include deductions from salary)</t>
  </si>
  <si>
    <t>Your Discretionary MONTHLY Expenses</t>
  </si>
  <si>
    <t>Your Partners Discretionary 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</si>
</sst>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€&quot;* #,##0.00_-;\-&quot;€&quot;* #,##0.00_-;_-&quot;€&quot;* &quot;-&quot;??_-;_-@_-"/>
    <numFmt numFmtId="164" formatCode="&quot;€&quot;#,##0"/>
    <numFmt numFmtId="165" formatCode="_-&quot;€&quot;* #,##0_-;\-&quot;€&quot;* #,##0_-;_-&quot;€&quot;* &quot;-&quot;??_-;_-@_-"/>
    <numFmt numFmtId="166" formatCode="_-[$€-2]\ * #,##0.00_-;\-[$€-2]\ * #,##0.00_-;_-[$€-2]\ * &quot;-&quot;??_-;_-@_-"/>
    <numFmt numFmtId="167" formatCode="_-[$€-2]\ * #,##0_-;\-[$€-2]\ * #,##0_-;_-[$€-2]\ * &quot;-&quot;??_-;_-@_-"/>
  </numFmts>
  <fonts count="19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22"/>
      <color rgb="FF0033CC"/>
      <name val="Century Gothic"/>
      <family val="2"/>
      <scheme val="minor"/>
    </font>
    <font>
      <sz val="11"/>
      <color theme="4" tint="-0.249977111117893"/>
      <name val="Century Gothic"/>
      <family val="2"/>
      <scheme val="minor"/>
    </font>
    <font>
      <b/>
      <sz val="11"/>
      <color theme="4" tint="-0.249977111117893"/>
      <name val="Century Gothic"/>
      <family val="2"/>
      <scheme val="minor"/>
    </font>
    <font>
      <b/>
      <sz val="11"/>
      <color theme="3" tint="-0.249977111117893"/>
      <name val="Century Gothic"/>
      <family val="2"/>
      <scheme val="minor"/>
    </font>
    <font>
      <b/>
      <sz val="18"/>
      <color theme="9"/>
      <name val="Century Gothic"/>
      <family val="2"/>
      <scheme val="minor"/>
    </font>
    <font>
      <b/>
      <sz val="18"/>
      <color theme="7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sz val="12"/>
      <color theme="4" tint="-0.249977111117893"/>
      <name val="Century Gothic"/>
      <family val="2"/>
      <scheme val="minor"/>
    </font>
    <font>
      <sz val="12"/>
      <color theme="7" tint="-0.249977111117893"/>
      <name val="Century Gothic"/>
      <family val="2"/>
      <scheme val="minor"/>
    </font>
    <font>
      <b/>
      <sz val="18"/>
      <color theme="6"/>
      <name val="Century Gothic"/>
      <family val="2"/>
      <scheme val="minor"/>
    </font>
    <font>
      <b/>
      <sz val="18"/>
      <color theme="0"/>
      <name val="Century Gothic"/>
      <family val="2"/>
      <scheme val="minor"/>
    </font>
    <font>
      <b/>
      <sz val="18"/>
      <color theme="5"/>
      <name val="Century Gothic"/>
      <family val="2"/>
      <scheme val="minor"/>
    </font>
    <font>
      <sz val="11"/>
      <color rgb="FFFF000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3" tint="0.59999389629810485"/>
      </right>
      <top style="thin">
        <color theme="9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 style="thin">
        <color theme="9"/>
      </top>
      <bottom style="thin">
        <color theme="3" tint="0.59999389629810485"/>
      </bottom>
      <diagonal/>
    </border>
    <border>
      <left style="thin">
        <color theme="9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9"/>
      </left>
      <right style="thin">
        <color theme="3" tint="0.59999389629810485"/>
      </right>
      <top style="thin">
        <color theme="3" tint="0.59999389629810485"/>
      </top>
      <bottom style="thin">
        <color theme="9"/>
      </bottom>
      <diagonal/>
    </border>
    <border>
      <left style="thin">
        <color theme="3" tint="0.59999389629810485"/>
      </left>
      <right style="thin">
        <color theme="9"/>
      </right>
      <top style="thin">
        <color theme="3" tint="0.59999389629810485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/>
      <bottom style="thin">
        <color theme="3" tint="0.59999389629810485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9"/>
      </bottom>
      <diagonal/>
    </border>
    <border>
      <left style="thin">
        <color theme="3" tint="0.59999389629810485"/>
      </left>
      <right style="thin">
        <color theme="9"/>
      </right>
      <top/>
      <bottom style="thin">
        <color theme="9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9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9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9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165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1" fillId="0" borderId="0" xfId="1" applyNumberFormat="1" applyFont="1" applyAlignment="1" applyProtection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1" applyNumberFormat="1" applyFont="1" applyProtection="1"/>
    <xf numFmtId="0" fontId="1" fillId="0" borderId="0" xfId="0" applyFont="1" applyAlignment="1">
      <alignment horizontal="center"/>
    </xf>
    <xf numFmtId="9" fontId="0" fillId="0" borderId="0" xfId="0" applyNumberForma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" fontId="0" fillId="0" borderId="0" xfId="0" applyNumberFormat="1"/>
    <xf numFmtId="9" fontId="0" fillId="0" borderId="0" xfId="2" applyFont="1" applyFill="1"/>
    <xf numFmtId="1" fontId="1" fillId="0" borderId="0" xfId="0" applyNumberFormat="1" applyFont="1"/>
    <xf numFmtId="9" fontId="1" fillId="0" borderId="0" xfId="2" applyFont="1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/>
    <xf numFmtId="165" fontId="14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1" xfId="0" applyBorder="1"/>
    <xf numFmtId="165" fontId="1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0" fontId="1" fillId="4" borderId="1" xfId="0" applyFont="1" applyFill="1" applyBorder="1"/>
    <xf numFmtId="165" fontId="7" fillId="3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 applyAlignment="1">
      <alignment vertical="center" wrapText="1"/>
    </xf>
    <xf numFmtId="0" fontId="1" fillId="0" borderId="1" xfId="0" applyFont="1" applyBorder="1"/>
    <xf numFmtId="44" fontId="13" fillId="2" borderId="1" xfId="1" applyFont="1" applyFill="1" applyBorder="1"/>
    <xf numFmtId="165" fontId="0" fillId="0" borderId="1" xfId="1" applyNumberFormat="1" applyFont="1" applyFill="1" applyBorder="1" applyAlignment="1" applyProtection="1">
      <alignment horizontal="center"/>
      <protection locked="0"/>
    </xf>
    <xf numFmtId="165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vertical="center"/>
    </xf>
    <xf numFmtId="165" fontId="1" fillId="3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0" fillId="0" borderId="2" xfId="0" applyBorder="1"/>
    <xf numFmtId="165" fontId="0" fillId="0" borderId="2" xfId="1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165" fontId="0" fillId="4" borderId="2" xfId="0" applyNumberFormat="1" applyFill="1" applyBorder="1" applyAlignment="1">
      <alignment horizontal="center"/>
    </xf>
    <xf numFmtId="165" fontId="7" fillId="3" borderId="2" xfId="1" applyNumberFormat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165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165" fontId="0" fillId="4" borderId="9" xfId="0" applyNumberFormat="1" applyFill="1" applyBorder="1" applyAlignment="1">
      <alignment horizontal="center"/>
    </xf>
    <xf numFmtId="0" fontId="1" fillId="4" borderId="10" xfId="0" applyFont="1" applyFill="1" applyBorder="1"/>
    <xf numFmtId="165" fontId="1" fillId="4" borderId="11" xfId="0" applyNumberFormat="1" applyFon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0" fontId="7" fillId="4" borderId="12" xfId="0" applyFont="1" applyFill="1" applyBorder="1"/>
    <xf numFmtId="165" fontId="7" fillId="4" borderId="16" xfId="1" applyNumberFormat="1" applyFont="1" applyFill="1" applyBorder="1" applyAlignment="1">
      <alignment horizontal="center" wrapText="1"/>
    </xf>
    <xf numFmtId="0" fontId="7" fillId="4" borderId="17" xfId="0" applyFont="1" applyFill="1" applyBorder="1"/>
    <xf numFmtId="165" fontId="7" fillId="4" borderId="18" xfId="1" applyNumberFormat="1" applyFont="1" applyFill="1" applyBorder="1" applyAlignment="1">
      <alignment horizontal="center"/>
    </xf>
    <xf numFmtId="0" fontId="1" fillId="4" borderId="19" xfId="0" applyFont="1" applyFill="1" applyBorder="1"/>
    <xf numFmtId="165" fontId="1" fillId="4" borderId="20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17" xfId="0" applyFill="1" applyBorder="1"/>
    <xf numFmtId="165" fontId="8" fillId="4" borderId="20" xfId="1" applyNumberFormat="1" applyFont="1" applyFill="1" applyBorder="1" applyAlignment="1">
      <alignment horizontal="center" vertical="center"/>
    </xf>
    <xf numFmtId="167" fontId="0" fillId="4" borderId="16" xfId="0" applyNumberFormat="1" applyFill="1" applyBorder="1" applyAlignment="1">
      <alignment horizontal="center"/>
    </xf>
    <xf numFmtId="167" fontId="0" fillId="4" borderId="18" xfId="0" applyNumberFormat="1" applyFill="1" applyBorder="1" applyAlignment="1">
      <alignment horizontal="center"/>
    </xf>
    <xf numFmtId="0" fontId="1" fillId="4" borderId="6" xfId="0" applyFont="1" applyFill="1" applyBorder="1"/>
    <xf numFmtId="0" fontId="1" fillId="4" borderId="14" xfId="0" applyFont="1" applyFill="1" applyBorder="1"/>
    <xf numFmtId="9" fontId="1" fillId="0" borderId="1" xfId="2" applyFont="1" applyBorder="1"/>
    <xf numFmtId="0" fontId="0" fillId="0" borderId="0" xfId="0" applyProtection="1"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165" fontId="0" fillId="0" borderId="7" xfId="1" applyNumberFormat="1" applyFont="1" applyFill="1" applyBorder="1" applyAlignment="1" applyProtection="1">
      <alignment horizontal="center"/>
      <protection locked="0"/>
    </xf>
    <xf numFmtId="165" fontId="0" fillId="0" borderId="15" xfId="1" applyNumberFormat="1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165" fontId="0" fillId="0" borderId="21" xfId="1" applyNumberFormat="1" applyFont="1" applyFill="1" applyBorder="1" applyAlignment="1" applyProtection="1">
      <alignment horizontal="center"/>
      <protection locked="0"/>
    </xf>
    <xf numFmtId="165" fontId="0" fillId="0" borderId="22" xfId="1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24" xfId="0" applyFill="1" applyBorder="1"/>
    <xf numFmtId="0" fontId="0" fillId="7" borderId="25" xfId="0" applyFill="1" applyBorder="1" applyAlignment="1">
      <alignment horizontal="center"/>
    </xf>
    <xf numFmtId="0" fontId="1" fillId="8" borderId="1" xfId="0" applyFont="1" applyFill="1" applyBorder="1"/>
    <xf numFmtId="165" fontId="1" fillId="8" borderId="1" xfId="1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0" fillId="0" borderId="26" xfId="0" applyBorder="1"/>
    <xf numFmtId="165" fontId="0" fillId="0" borderId="27" xfId="1" applyNumberFormat="1" applyFont="1" applyFill="1" applyBorder="1" applyAlignment="1" applyProtection="1">
      <alignment horizontal="center"/>
      <protection locked="0"/>
    </xf>
    <xf numFmtId="0" fontId="0" fillId="0" borderId="26" xfId="0" applyBorder="1" applyAlignment="1">
      <alignment horizontal="left"/>
    </xf>
    <xf numFmtId="165" fontId="0" fillId="0" borderId="28" xfId="1" applyNumberFormat="1" applyFont="1" applyFill="1" applyBorder="1" applyAlignment="1" applyProtection="1">
      <alignment horizontal="center"/>
      <protection locked="0"/>
    </xf>
    <xf numFmtId="165" fontId="0" fillId="0" borderId="23" xfId="1" applyNumberFormat="1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6" borderId="12" xfId="0" applyFill="1" applyBorder="1"/>
    <xf numFmtId="0" fontId="0" fillId="6" borderId="13" xfId="0" applyFill="1" applyBorder="1" applyAlignment="1">
      <alignment horizontal="center"/>
    </xf>
    <xf numFmtId="0" fontId="0" fillId="6" borderId="5" xfId="0" applyFill="1" applyBorder="1" applyAlignment="1">
      <alignment vertical="center" wrapText="1"/>
    </xf>
    <xf numFmtId="0" fontId="0" fillId="6" borderId="3" xfId="0" applyFill="1" applyBorder="1" applyAlignment="1">
      <alignment vertical="center"/>
    </xf>
    <xf numFmtId="0" fontId="7" fillId="5" borderId="1" xfId="0" applyFont="1" applyFill="1" applyBorder="1"/>
    <xf numFmtId="0" fontId="0" fillId="6" borderId="23" xfId="0" applyFill="1" applyBorder="1" applyAlignment="1">
      <alignment vertical="center"/>
    </xf>
    <xf numFmtId="0" fontId="0" fillId="6" borderId="23" xfId="0" applyFill="1" applyBorder="1" applyAlignment="1">
      <alignment horizontal="center" vertical="center"/>
    </xf>
    <xf numFmtId="0" fontId="0" fillId="6" borderId="5" xfId="0" applyFill="1" applyBorder="1"/>
    <xf numFmtId="0" fontId="0" fillId="6" borderId="3" xfId="0" applyFill="1" applyBorder="1" applyAlignment="1">
      <alignment horizontal="center"/>
    </xf>
    <xf numFmtId="165" fontId="0" fillId="0" borderId="27" xfId="1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8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8"/>
        </patternFill>
      </fill>
    </dxf>
    <dxf>
      <numFmt numFmtId="165" formatCode="_-&quot;€&quot;* #,##0_-;\-&quot;€&quot;* #,##0_-;_-&quot;€&quot;* &quot;-&quot;??_-;_-@_-"/>
      <fill>
        <patternFill patternType="solid">
          <fgColor indexed="64"/>
          <bgColor theme="4" tint="0.79998168889431442"/>
        </patternFill>
      </fill>
      <alignment horizontal="center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numFmt numFmtId="165" formatCode="_-&quot;€&quot;* #,##0_-;\-&quot;€&quot;* #,##0_-;_-&quot;€&quot;* &quot;-&quot;??_-;_-@_-"/>
      <fill>
        <patternFill patternType="solid">
          <fgColor indexed="64"/>
          <bgColor theme="4" tint="0.79998168889431442"/>
        </patternFill>
      </fill>
      <alignment horizontal="center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</dxf>
    <dxf>
      <border>
        <bottom style="thin">
          <color theme="7" tint="0.59999389629810485"/>
        </bottom>
      </border>
    </dxf>
    <dxf>
      <fill>
        <patternFill patternType="solid">
          <fgColor indexed="64"/>
          <bgColor theme="8"/>
        </patternFill>
      </fill>
      <border diagonalUp="0" diagonalDown="0">
        <left style="thin">
          <color theme="7" tint="0.59999389629810485"/>
        </left>
        <right style="thin">
          <color theme="7" tint="0.59999389629810485"/>
        </right>
        <top/>
        <bottom/>
        <vertical style="thin">
          <color theme="7" tint="0.59999389629810485"/>
        </vertical>
        <horizontal style="thin">
          <color theme="7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0" tint="-4.9989318521683403E-2"/>
        </patternFill>
      </fill>
    </dxf>
    <dxf>
      <border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numFmt numFmtId="165" formatCode="_-&quot;€&quot;* #,##0_-;\-&quot;€&quot;* #,##0_-;_-&quot;€&quot;* &quot;-&quot;??_-;_-@_-"/>
      <fill>
        <patternFill patternType="solid">
          <fgColor indexed="64"/>
          <bgColor theme="4" tint="0.79998168889431442"/>
        </patternFill>
      </fill>
      <alignment horizontal="center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</dxf>
    <dxf>
      <border>
        <bottom style="thin">
          <color theme="9"/>
        </bottom>
      </border>
    </dxf>
    <dxf>
      <fill>
        <patternFill patternType="solid">
          <fgColor indexed="64"/>
          <bgColor theme="8"/>
        </patternFill>
      </fill>
      <alignment vertical="center"/>
    </dxf>
    <dxf>
      <fill>
        <patternFill patternType="solid">
          <fgColor indexed="64"/>
          <bgColor theme="4" tint="0.79998168889431442"/>
        </patternFill>
      </fill>
      <alignment horizontal="center"/>
    </dxf>
    <dxf>
      <fill>
        <patternFill patternType="solid">
          <fgColor indexed="64"/>
          <bgColor theme="4" tint="0.79998168889431442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  <protection locked="0" hidden="0"/>
    </dxf>
    <dxf>
      <fill>
        <patternFill patternType="solid">
          <fgColor indexed="64"/>
          <bgColor theme="7" tint="0.59999389629810485"/>
        </patternFill>
      </fill>
    </dxf>
    <dxf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>
        <bottom style="thin">
          <color theme="7" tint="0.59999389629810485"/>
        </bottom>
      </border>
    </dxf>
    <dxf>
      <fill>
        <patternFill patternType="solid">
          <fgColor indexed="64"/>
          <bgColor theme="7" tint="0.59999389629810485"/>
        </patternFill>
      </fill>
      <border diagonalUp="0" diagonalDown="0">
        <left/>
        <right/>
        <top/>
        <bottom/>
        <vertical/>
        <horizontal/>
      </border>
    </dxf>
    <dxf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</dxf>
    <dxf>
      <border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</dxf>
    <dxf>
      <border>
        <bottom style="thin">
          <color theme="9"/>
        </bottom>
      </border>
    </dxf>
    <dxf>
      <fill>
        <patternFill patternType="solid">
          <fgColor indexed="64"/>
          <bgColor theme="7" tint="0.5999938962981048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i val="0"/>
        <color theme="5"/>
      </font>
      <border>
        <bottom style="thin">
          <color theme="4"/>
        </bottom>
      </border>
    </dxf>
    <dxf>
      <font>
        <color theme="4" tint="-0.249977111117893"/>
      </font>
      <fill>
        <patternFill>
          <bgColor theme="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-0.249977111117893"/>
          <bgColor theme="4" tint="-0.249977111117893"/>
        </patternFill>
      </fill>
    </dxf>
    <dxf>
      <fill>
        <patternFill patternType="solid">
          <fgColor theme="4" tint="-0.249977111117893"/>
          <bgColor theme="4" tint="-0.249977111117893"/>
        </patternFill>
      </fill>
    </dxf>
    <dxf>
      <font>
        <b/>
        <color theme="0"/>
      </font>
      <fill>
        <patternFill patternType="solid">
          <fgColor theme="4" tint="-0.249977111117893"/>
          <bgColor theme="4" tint="-0.249977111117893"/>
        </patternFill>
      </fill>
      <border>
        <left style="medium">
          <color theme="0"/>
        </left>
      </border>
    </dxf>
    <dxf>
      <font>
        <b/>
        <color theme="0"/>
      </font>
      <fill>
        <patternFill patternType="solid">
          <fgColor theme="4" tint="-0.249977111117893"/>
          <bgColor theme="4" tint="-0.249977111117893"/>
        </patternFill>
      </fill>
      <border>
        <right style="medium">
          <color theme="0"/>
        </right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top style="medium">
          <color theme="0"/>
        </top>
      </border>
    </dxf>
    <dxf>
      <font>
        <b/>
        <color theme="0"/>
      </font>
      <fill>
        <patternFill patternType="solid">
          <fgColor theme="1"/>
          <bgColor theme="4" tint="-0.24994659260841701"/>
        </patternFill>
      </fill>
      <border>
        <bottom style="medium">
          <color theme="0"/>
        </bottom>
      </border>
    </dxf>
    <dxf>
      <font>
        <color theme="0"/>
      </font>
      <fill>
        <patternFill patternType="solid">
          <fgColor theme="4"/>
          <bgColor theme="4"/>
        </patternFill>
      </fill>
    </dxf>
  </dxfs>
  <tableStyles count="2" defaultTableStyle="TableStyleLight2 2" defaultPivotStyle="PivotStyleLight16">
    <tableStyle name="TableStyleDark2 2" pivot="0" count="7" xr9:uid="{20A09114-4535-4FC6-B25D-D2380DB230E3}">
      <tableStyleElement type="wholeTable" dxfId="82"/>
      <tableStyleElement type="headerRow" dxfId="81"/>
      <tableStyleElement type="totalRow" dxfId="80"/>
      <tableStyleElement type="firstColumn" dxfId="79"/>
      <tableStyleElement type="lastColumn" dxfId="78"/>
      <tableStyleElement type="firstRowStripe" dxfId="77"/>
      <tableStyleElement type="firstColumnStripe" dxfId="76"/>
    </tableStyle>
    <tableStyle name="TableStyleLight2 2" pivot="0" count="7" xr9:uid="{34638D09-1014-48C4-954F-FF683E6C0D8B}">
      <tableStyleElement type="wholeTable" dxfId="75"/>
      <tableStyleElement type="headerRow" dxfId="74"/>
      <tableStyleElement type="totalRow" dxfId="73"/>
      <tableStyleElement type="firstColumn" dxfId="72"/>
      <tableStyleElement type="lastColumn" dxfId="71"/>
      <tableStyleElement type="firstRowStripe" dxfId="70"/>
      <tableStyleElement type="firstColumnStripe" dxfId="69"/>
    </tableStyle>
  </tableStyles>
  <colors>
    <mruColors>
      <color rgb="FFC33DB3"/>
      <color rgb="FFCC3300"/>
      <color rgb="FF27F97C"/>
      <color rgb="FF8E3432"/>
      <color rgb="FFCEE7C7"/>
      <color rgb="FFAE12A3"/>
      <color rgb="FF0033CC"/>
      <color rgb="FFFF5050"/>
      <color rgb="FFFDF323"/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accent2"/>
                </a:solidFill>
              </a:rPr>
              <a:t>Monthly</a:t>
            </a:r>
            <a:r>
              <a:rPr lang="en-GB" b="1" baseline="0">
                <a:solidFill>
                  <a:schemeClr val="accent2"/>
                </a:solidFill>
              </a:rPr>
              <a:t> Overview By Budget €</a:t>
            </a:r>
            <a:endParaRPr lang="en-GB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0544105636230539"/>
          <c:y val="6.2780254280038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9908106360461636"/>
          <c:y val="0.18253023278632227"/>
          <c:w val="0.60183787279076728"/>
          <c:h val="0.73514214928741384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6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76200" dist="76200" dir="8400000" sx="97000" sy="97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Monthly Overview By</a:t>
            </a:r>
            <a:r>
              <a:rPr lang="en-IE" b="1" baseline="0"/>
              <a:t> Budget </a:t>
            </a:r>
            <a:endParaRPr lang="en-I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9D-4759-8F74-A785027290B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9D-4759-8F74-A785027290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9D-4759-8F74-A785027290BE}"/>
              </c:ext>
            </c:extLst>
          </c:dPt>
          <c:dPt>
            <c:idx val="3"/>
            <c:bubble3D val="0"/>
            <c:spPr>
              <a:solidFill>
                <a:schemeClr val="tx1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9D-4759-8F74-A785027290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9D-4759-8F74-A785027290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D9D-4759-8F74-A785027290BE}"/>
              </c:ext>
            </c:extLst>
          </c:dPt>
          <c:dPt>
            <c:idx val="6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D9D-4759-8F74-A785027290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D9D-4759-8F74-A785027290BE}"/>
              </c:ext>
            </c:extLst>
          </c:dPt>
          <c:dPt>
            <c:idx val="8"/>
            <c:bubble3D val="0"/>
            <c:spPr>
              <a:solidFill>
                <a:srgbClr val="27F9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D9D-4759-8F74-A785027290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8E3432"/>
                      </a:solidFill>
                    </a:ln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'Overview Chart'!$E$7:$E$15</c:f>
              <c:strCache>
                <c:ptCount val="9"/>
                <c:pt idx="0">
                  <c:v>Discretionary Spending</c:v>
                </c:pt>
                <c:pt idx="1">
                  <c:v>Income to Meet Annual Expenses</c:v>
                </c:pt>
                <c:pt idx="2">
                  <c:v>Mortgage or Rent</c:v>
                </c:pt>
                <c:pt idx="3">
                  <c:v>Utilities</c:v>
                </c:pt>
                <c:pt idx="4">
                  <c:v>Childcare</c:v>
                </c:pt>
                <c:pt idx="5">
                  <c:v>Debt</c:v>
                </c:pt>
                <c:pt idx="6">
                  <c:v>Groceries</c:v>
                </c:pt>
                <c:pt idx="7">
                  <c:v>Protection Plans</c:v>
                </c:pt>
                <c:pt idx="8">
                  <c:v>Balance of Monthly Spending</c:v>
                </c:pt>
              </c:strCache>
            </c:strRef>
          </c:cat>
          <c:val>
            <c:numRef>
              <c:f>'Overview Chart'!$F$7:$F$15</c:f>
              <c:numCache>
                <c:formatCode>_-[$€-2]\ * #,##0.00_-;\-[$€-2]\ * #,##0.00_-;_-[$€-2]\ 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912-A5D1-9FCEA716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2"/>
      </c:doughnutChart>
      <c:spPr>
        <a:noFill/>
        <a:ln>
          <a:noFill/>
        </a:ln>
        <a:effectLst/>
      </c:spPr>
    </c:plotArea>
    <c:legend>
      <c:legendPos val="tr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>
          <a:alpha val="95000"/>
        </a:schemeClr>
      </a:solidFill>
      <a:round/>
    </a:ln>
    <a:effectLst/>
  </c:spPr>
  <c:txPr>
    <a:bodyPr anchor="t" anchorCtr="1"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</xdr:colOff>
      <xdr:row>0</xdr:row>
      <xdr:rowOff>108585</xdr:rowOff>
    </xdr:from>
    <xdr:to>
      <xdr:col>6</xdr:col>
      <xdr:colOff>1392555</xdr:colOff>
      <xdr:row>3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337B8-924D-4641-CB07-E35FC2C1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830" y="108585"/>
          <a:ext cx="1285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2167890</xdr:colOff>
      <xdr:row>0</xdr:row>
      <xdr:rowOff>361950</xdr:rowOff>
    </xdr:from>
    <xdr:to>
      <xdr:col>6</xdr:col>
      <xdr:colOff>173355</xdr:colOff>
      <xdr:row>3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9B81E-CFE5-4C77-9CEF-ADB8DF36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361950"/>
          <a:ext cx="1285875" cy="59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1744980</xdr:colOff>
      <xdr:row>0</xdr:row>
      <xdr:rowOff>15240</xdr:rowOff>
    </xdr:from>
    <xdr:to>
      <xdr:col>9</xdr:col>
      <xdr:colOff>419100</xdr:colOff>
      <xdr:row>2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B30A0-B79F-4CCE-A7FB-0D5BE5AC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3420" y="15240"/>
          <a:ext cx="128016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512445</xdr:colOff>
      <xdr:row>0</xdr:row>
      <xdr:rowOff>41910</xdr:rowOff>
    </xdr:from>
    <xdr:to>
      <xdr:col>8</xdr:col>
      <xdr:colOff>1805940</xdr:colOff>
      <xdr:row>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9DE8E3-7400-4CBC-A57B-98D5CAF3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405" y="41910"/>
          <a:ext cx="128397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236221</xdr:colOff>
      <xdr:row>0</xdr:row>
      <xdr:rowOff>243840</xdr:rowOff>
    </xdr:from>
    <xdr:to>
      <xdr:col>3</xdr:col>
      <xdr:colOff>447676</xdr:colOff>
      <xdr:row>22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17E7ED-6475-49DA-93ED-7B0EC90F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104775</xdr:colOff>
      <xdr:row>0</xdr:row>
      <xdr:rowOff>139065</xdr:rowOff>
    </xdr:from>
    <xdr:to>
      <xdr:col>5</xdr:col>
      <xdr:colOff>1379220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A32F6-1351-4425-B225-07D57069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39065"/>
          <a:ext cx="1274445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458152</xdr:colOff>
      <xdr:row>2</xdr:row>
      <xdr:rowOff>133350</xdr:rowOff>
    </xdr:from>
    <xdr:to>
      <xdr:col>3</xdr:col>
      <xdr:colOff>571500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DD95C7-DB39-ABF5-A67C-5D81997BE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E2752-FC53-4045-B8A4-DC18717919AD}" name="Table1" displayName="Table1" ref="E8:F14" totalsRowShown="0" headerRowDxfId="68" headerRowBorderDxfId="67">
  <autoFilter ref="E8:F14" xr:uid="{CE8E2752-FC53-4045-B8A4-DC18717919AD}">
    <filterColumn colId="0" hiddenButton="1"/>
    <filterColumn colId="1" hiddenButton="1"/>
  </autoFilter>
  <tableColumns count="2">
    <tableColumn id="1" xr3:uid="{42418A22-16E6-4CE1-817C-9420BAE878A0}" name="Regular Monthly Income" dataDxfId="66"/>
    <tableColumn id="2" xr3:uid="{48F78C5D-1FFF-45C9-AC2A-44407B913923}" name="Monthly Income Amount" dataDxfId="65" dataCellStyle="Currency"/>
  </tableColumns>
  <tableStyleInfo name="TableStyleLight2 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B58648-604F-4714-AA02-BCC364E91477}" name="Table14" displayName="Table14" ref="B30:C35" totalsRowShown="0" headerRowDxfId="25" dataDxfId="24">
  <autoFilter ref="B30:C35" xr:uid="{18B58648-604F-4714-AA02-BCC364E91477}">
    <filterColumn colId="0" hiddenButton="1"/>
    <filterColumn colId="1" hiddenButton="1"/>
  </autoFilter>
  <tableColumns count="2">
    <tableColumn id="1" xr3:uid="{856CC6D2-4A10-46DD-98D7-2A281FF945F7}" name="Monthly Overview" dataDxfId="23"/>
    <tableColumn id="2" xr3:uid="{27A0D193-927B-41B8-AC6F-4556C8E14405}" name="BUDGET" dataDxfId="22"/>
  </tableColumns>
  <tableStyleInfo name="TableStyleLight2 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7FC6605-2819-4303-8DFE-D5F6463E0349}" name="Table16" displayName="Table16" ref="K6:M16" totalsRowShown="0" headerRowDxfId="21" dataDxfId="20">
  <autoFilter ref="K6:M16" xr:uid="{87FC6605-2819-4303-8DFE-D5F6463E0349}"/>
  <tableColumns count="3">
    <tableColumn id="1" xr3:uid="{B2F8B292-9D4F-4E3E-8741-264D047654D7}" name="Monthly Overview" dataDxfId="19">
      <calculatedColumnFormula>IF(F7&lt;=0,"",E7)</calculatedColumnFormula>
    </tableColumn>
    <tableColumn id="2" xr3:uid="{332F57C4-EFC0-4AFF-A1DA-80FA8B502A50}" name="BUDGET €" dataDxfId="18">
      <calculatedColumnFormula>IF(F7&lt;=0,NA(),F7)</calculatedColumnFormula>
    </tableColumn>
    <tableColumn id="3" xr3:uid="{954608C7-1FB0-46B4-86E6-EDC5D7630FC8}" name="BUDGET %" dataDxfId="17" dataCellStyle="Percent">
      <calculatedColumnFormula>IF(#REF!&lt;=0,NA(),#REF!)</calculatedColumnFormula>
    </tableColumn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C7BA23-2BD3-4931-8612-FE857E7A2823}" name="Table8" displayName="Table8" ref="E5:F17" totalsRowShown="0" headerRowDxfId="16" tableBorderDxfId="15">
  <autoFilter ref="E5:F17" xr:uid="{78C7BA23-2BD3-4931-8612-FE857E7A2823}">
    <filterColumn colId="0" hiddenButton="1"/>
    <filterColumn colId="1" hiddenButton="1"/>
  </autoFilter>
  <tableColumns count="2">
    <tableColumn id="1" xr3:uid="{794EEF47-6478-4C54-9A3C-5825FFE753E6}" name="Monthly Overview" dataDxfId="14"/>
    <tableColumn id="2" xr3:uid="{00F3D582-511D-4DD5-AF30-3BDC6571A399}" name="BUDGET €" dataDxfId="13"/>
  </tableColumns>
  <tableStyleInfo name="TableStyleLight2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97FF50-2053-4BF7-9082-82C5C4A36188}" name="Table2" displayName="Table2" ref="F5:G11" totalsRowShown="0" headerRowDxfId="64" dataDxfId="62" headerRowBorderDxfId="63">
  <autoFilter ref="F5:G11" xr:uid="{7A97FF50-2053-4BF7-9082-82C5C4A36188}">
    <filterColumn colId="0" hiddenButton="1"/>
    <filterColumn colId="1" hiddenButton="1"/>
  </autoFilter>
  <tableColumns count="2">
    <tableColumn id="1" xr3:uid="{2F71AFE3-9591-4FE3-B2F5-67E1A6ED07B2}" name="Your Discretionary MONTHLY Expenses" dataDxfId="61"/>
    <tableColumn id="2" xr3:uid="{AE1C4C56-91DF-4A8D-BBE1-5E360B82EEC7}" name="Amount" dataDxfId="60" dataCellStyle="Currency"/>
  </tableColumns>
  <tableStyleInfo name="TableStyleLight2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3F5220-D50B-4B92-853E-AAA219DE0599}" name="Table3" displayName="Table3" ref="F13:G19" totalsRowShown="0" headerRowDxfId="59" headerRowBorderDxfId="58">
  <autoFilter ref="F13:G19" xr:uid="{F13F5220-D50B-4B92-853E-AAA219DE0599}">
    <filterColumn colId="0" hiddenButton="1"/>
    <filterColumn colId="1" hiddenButton="1"/>
  </autoFilter>
  <tableColumns count="2">
    <tableColumn id="1" xr3:uid="{6963B5E0-3D45-48A7-8B28-D0873BD77E30}" name="Your Partners Discretionary MONTHLY Expenses" dataDxfId="57"/>
    <tableColumn id="2" xr3:uid="{2108940C-8CE2-4833-A800-E3150A8EE7E1}" name="Amount" dataDxfId="56" dataCellStyle="Currency"/>
  </tableColumns>
  <tableStyleInfo name="TableStyleLight2 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6CCB9-DB0B-48BE-83CC-8D5C88864CA0}" name="Table4" displayName="Table4" ref="C5:D25" totalsRowShown="0" headerRowDxfId="55">
  <autoFilter ref="C5:D25" xr:uid="{51C6CCB9-DB0B-48BE-83CC-8D5C88864CA0}">
    <filterColumn colId="0" hiddenButton="1"/>
    <filterColumn colId="1" hiddenButton="1"/>
  </autoFilter>
  <tableColumns count="2">
    <tableColumn id="1" xr3:uid="{1C3BB50B-5952-4830-AAE9-4DBA14F80B98}" name="CORE: Regular MONTHLY Household Expenses                                                  (Do not include deductions from salary)" dataDxfId="54"/>
    <tableColumn id="2" xr3:uid="{57CBA946-5C89-4F6D-B4D4-0DC750E1ED9C}" name="Monthly Cost" dataDxfId="53" dataCellStyle="Currency"/>
  </tableColumns>
  <tableStyleInfo name="TableStyleLight2 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089B12-191B-415B-BDBF-58CC2F800938}" name="Table5" displayName="Table5" ref="E5:H29" totalsRowShown="0" headerRowDxfId="52" dataDxfId="51">
  <autoFilter ref="E5:H29" xr:uid="{9D089B12-191B-415B-BDBF-58CC2F800938}">
    <filterColumn colId="0" hiddenButton="1"/>
    <filterColumn colId="1" hiddenButton="1"/>
    <filterColumn colId="2" hiddenButton="1"/>
    <filterColumn colId="3" hiddenButton="1"/>
  </autoFilter>
  <tableColumns count="4">
    <tableColumn id="1" xr3:uid="{AE7F0994-5504-453C-BE7F-156CB944FB50}" name="Household ANNUAL Expenses" dataDxfId="50"/>
    <tableColumn id="2" xr3:uid="{FB95F404-0BF1-4563-9616-6BE76E4526CC}" name="Annual Budget" dataDxfId="49" dataCellStyle="Currency"/>
    <tableColumn id="3" xr3:uid="{E7F553E4-80D6-4DB6-9CB9-FF93554C21EE}" name="Spent Year To Date" dataDxfId="48" dataCellStyle="Currency"/>
    <tableColumn id="4" xr3:uid="{534D9594-74CF-44D5-841B-E138844F5A6A}" name="Balance of Annual Budget" dataDxfId="47" dataCellStyle="Currency">
      <calculatedColumnFormula>Table5[[#This Row],[Annual Budget]]-Table5[[#This Row],[Spent Year To Date]]</calculatedColumnFormula>
    </tableColumn>
  </tableColumns>
  <tableStyleInfo name="TableStyleLight2 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39E706-57BE-4D40-B9D6-674A4B6333D9}" name="Table10" displayName="Table10" ref="B22:C28" totalsRowShown="0" headerRowDxfId="46" dataDxfId="45" tableBorderDxfId="44">
  <autoFilter ref="B22:C28" xr:uid="{DA39E706-57BE-4D40-B9D6-674A4B6333D9}">
    <filterColumn colId="0" hiddenButton="1"/>
    <filterColumn colId="1" hiddenButton="1"/>
  </autoFilter>
  <tableColumns count="2">
    <tableColumn id="1" xr3:uid="{BC44E954-2ED9-465B-ADE4-824B89C412FA}" name="Monthly Income Source" dataDxfId="43"/>
    <tableColumn id="2" xr3:uid="{EAC9329E-E692-4407-9881-9B5938C5B10D}" name="Amount" dataDxfId="42"/>
  </tableColumns>
  <tableStyleInfo name="TableStyleLight2 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FB33DC-C564-494D-9549-0804AB3CAB93}" name="Table11" displayName="Table11" ref="B6:C20" totalsRowShown="0" headerRowDxfId="41" dataDxfId="39" headerRowBorderDxfId="40">
  <autoFilter ref="B6:C20" xr:uid="{8EFB33DC-C564-494D-9549-0804AB3CAB93}">
    <filterColumn colId="0" hiddenButton="1"/>
    <filterColumn colId="1" hiddenButton="1"/>
  </autoFilter>
  <tableColumns count="2">
    <tableColumn id="1" xr3:uid="{73E96957-B48C-4A49-90A1-4772920833C3}" name="Monthly Discretionary Expenses" dataDxfId="38">
      <calculatedColumnFormula>'Monthly Spending'!F6</calculatedColumnFormula>
    </tableColumn>
    <tableColumn id="2" xr3:uid="{1D017AE2-7D72-472C-A3E1-41CF1A7C7BF6}" name="Amount " dataDxfId="37">
      <calculatedColumnFormula>'Monthly Spending'!G6</calculatedColumnFormula>
    </tableColumn>
  </tableColumns>
  <tableStyleInfo name="TableStyleLight2 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4DDC164-B56F-4B76-989A-0F46BC62E94D}" name="Table12" displayName="Table12" ref="E6:F27" totalsRowShown="0" headerRowDxfId="36" dataDxfId="34" headerRowBorderDxfId="35">
  <autoFilter ref="E6:F27" xr:uid="{F4DDC164-B56F-4B76-989A-0F46BC62E94D}">
    <filterColumn colId="0" hiddenButton="1"/>
    <filterColumn colId="1" hiddenButton="1"/>
  </autoFilter>
  <tableColumns count="2">
    <tableColumn id="1" xr3:uid="{E04C8F68-39BF-4179-9326-D202E28D588D}" name="CORE: Regular Monthly Household Expenses                        " dataDxfId="33"/>
    <tableColumn id="2" xr3:uid="{10487683-C987-49EB-8D9F-97A7D40D3FAB}" name=" Expense Amount" dataDxfId="32" dataCellStyle="Currency">
      <calculatedColumnFormula>'Monthly Spending'!D6</calculatedColumnFormula>
    </tableColumn>
  </tableColumns>
  <tableStyleInfo name="TableStyleLight2 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AA9E4C-E330-44CA-BC73-D55812DA789A}" name="Table13" displayName="Table13" ref="H6:J29" totalsRowShown="0" headerRowDxfId="31" dataDxfId="29" headerRowBorderDxfId="30">
  <autoFilter ref="H6:J29" xr:uid="{BDAA9E4C-E330-44CA-BC73-D55812DA789A}">
    <filterColumn colId="0" hiddenButton="1"/>
    <filterColumn colId="1" hiddenButton="1"/>
    <filterColumn colId="2" hiddenButton="1"/>
  </autoFilter>
  <tableColumns count="3">
    <tableColumn id="1" xr3:uid="{88813135-C9AF-4BFB-8CA0-D51566484B85}" name="Household ANNUAL Expenses" dataDxfId="28"/>
    <tableColumn id="2" xr3:uid="{2B08D428-CA36-4618-94AC-DAA969749004}" name="Total Annual Budget" dataDxfId="27"/>
    <tableColumn id="3" xr3:uid="{B677E0D4-61D5-4F3F-8585-F462D6558E5E}" name="Remaining Annual Budget " dataDxfId="26"/>
  </tableColumns>
  <tableStyleInfo name="TableStyleLight2 2" showFirstColumn="0" showLastColumn="0" showRowStripes="0" showColumnStripes="0"/>
</table>
</file>

<file path=xl/theme/theme1.xml><?xml version="1.0" encoding="utf-8"?>
<a:theme xmlns:a="http://schemas.openxmlformats.org/drawingml/2006/main" name="Slice">
  <a:themeElements>
    <a:clrScheme name="Custom 18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91B7D9"/>
      </a:accent1>
      <a:accent2>
        <a:srgbClr val="0079C0"/>
      </a:accent2>
      <a:accent3>
        <a:srgbClr val="048ABF"/>
      </a:accent3>
      <a:accent4>
        <a:srgbClr val="37A65E"/>
      </a:accent4>
      <a:accent5>
        <a:srgbClr val="BAD9BF"/>
      </a:accent5>
      <a:accent6>
        <a:srgbClr val="3E9A5F"/>
      </a:accent6>
      <a:hlink>
        <a:srgbClr val="005DBA"/>
      </a:hlink>
      <a:folHlink>
        <a:srgbClr val="6C606A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image" Target="../media/image5.png"/><Relationship Id="rId7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1329-ED77-4A5A-AD1D-69208151A1D9}">
  <sheetPr>
    <tabColor theme="7" tint="-0.249977111117893"/>
    <pageSetUpPr fitToPage="1"/>
  </sheetPr>
  <dimension ref="A1:H25"/>
  <sheetViews>
    <sheetView showGridLines="0" showRowColHeaders="0" zoomScaleNormal="100" workbookViewId="0">
      <selection activeCell="F20" sqref="F20"/>
    </sheetView>
  </sheetViews>
  <sheetFormatPr defaultColWidth="0" defaultRowHeight="16.5" zeroHeight="1" x14ac:dyDescent="0.3"/>
  <cols>
    <col min="1" max="2" width="9" customWidth="1"/>
    <col min="3" max="3" width="9.25" style="1" customWidth="1"/>
    <col min="4" max="4" width="9" customWidth="1"/>
    <col min="5" max="5" width="29.75" bestFit="1" customWidth="1"/>
    <col min="6" max="6" width="34.75" customWidth="1"/>
    <col min="7" max="7" width="25.5" customWidth="1"/>
    <col min="8" max="8" width="13.25" customWidth="1"/>
    <col min="9" max="17" width="9" hidden="1" customWidth="1"/>
    <col min="18" max="16384" width="9" hidden="1"/>
  </cols>
  <sheetData>
    <row r="1" spans="1:7" ht="22.5" x14ac:dyDescent="0.3">
      <c r="A1" s="17"/>
      <c r="B1" s="23"/>
    </row>
    <row r="2" spans="1:7" s="1" customFormat="1" x14ac:dyDescent="0.3">
      <c r="A2" s="25"/>
      <c r="B2" s="25"/>
      <c r="C2" s="25"/>
      <c r="G2"/>
    </row>
    <row r="3" spans="1:7" s="1" customFormat="1" ht="14.25" x14ac:dyDescent="0.2"/>
    <row r="4" spans="1:7" s="1" customFormat="1" ht="14.25" x14ac:dyDescent="0.2"/>
    <row r="5" spans="1:7" s="1" customFormat="1" ht="14.25" x14ac:dyDescent="0.2"/>
    <row r="6" spans="1:7" s="1" customFormat="1" ht="14.25" x14ac:dyDescent="0.2"/>
    <row r="7" spans="1:7" s="1" customFormat="1" ht="22.5" x14ac:dyDescent="0.2">
      <c r="E7" s="37" t="s">
        <v>0</v>
      </c>
    </row>
    <row r="8" spans="1:7" s="1" customFormat="1" x14ac:dyDescent="0.3">
      <c r="E8" s="91" t="s">
        <v>1</v>
      </c>
      <c r="F8" s="92" t="s">
        <v>2</v>
      </c>
    </row>
    <row r="9" spans="1:7" s="1" customFormat="1" x14ac:dyDescent="0.3">
      <c r="E9" s="54" t="s">
        <v>3</v>
      </c>
      <c r="F9" s="55">
        <v>0</v>
      </c>
    </row>
    <row r="10" spans="1:7" s="1" customFormat="1" x14ac:dyDescent="0.3">
      <c r="E10" s="39" t="s">
        <v>4</v>
      </c>
      <c r="F10" s="49">
        <v>0</v>
      </c>
    </row>
    <row r="11" spans="1:7" s="1" customFormat="1" x14ac:dyDescent="0.3">
      <c r="E11" s="39" t="s">
        <v>5</v>
      </c>
      <c r="F11" s="49">
        <v>0</v>
      </c>
    </row>
    <row r="12" spans="1:7" s="1" customFormat="1" x14ac:dyDescent="0.3">
      <c r="E12" s="39" t="s">
        <v>6</v>
      </c>
      <c r="F12" s="49">
        <v>0</v>
      </c>
    </row>
    <row r="13" spans="1:7" s="1" customFormat="1" x14ac:dyDescent="0.3">
      <c r="E13" s="39" t="s">
        <v>7</v>
      </c>
      <c r="F13" s="49">
        <v>0</v>
      </c>
    </row>
    <row r="14" spans="1:7" s="1" customFormat="1" ht="14.25" x14ac:dyDescent="0.2">
      <c r="E14" s="47" t="s">
        <v>8</v>
      </c>
      <c r="F14" s="40">
        <f>SUBTOTAL(109,F9:F13)</f>
        <v>0</v>
      </c>
    </row>
    <row r="15" spans="1:7" s="1" customFormat="1" ht="14.25" x14ac:dyDescent="0.2"/>
    <row r="16" spans="1:7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x14ac:dyDescent="0.3"/>
    <row r="24" x14ac:dyDescent="0.3"/>
    <row r="25" x14ac:dyDescent="0.3"/>
  </sheetData>
  <sheetProtection algorithmName="SHA-512" hashValue="O2o50n6h0BlYx0d5Jhkh9mWr0+wYZWY7oFDzwp7GtlBPg8RPwn3PbovY5+n4gTByXbb3FQY9nyTXJRc9+EV2eA==" saltValue="bDn/81WJnr83C6b1hgTl1w==" spinCount="100000" sheet="1" objects="1" scenarios="1"/>
  <protectedRanges>
    <protectedRange sqref="F9:F14" name="Range1"/>
  </protectedRange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picture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48B-2134-4C1A-AD9A-E748C8618361}">
  <sheetPr>
    <tabColor theme="4" tint="0.59999389629810485"/>
    <pageSetUpPr fitToPage="1"/>
  </sheetPr>
  <dimension ref="A1:J27"/>
  <sheetViews>
    <sheetView showGridLines="0" topLeftCell="B1" zoomScaleNormal="100" workbookViewId="0">
      <selection activeCell="F23" sqref="F23"/>
    </sheetView>
  </sheetViews>
  <sheetFormatPr defaultColWidth="0" defaultRowHeight="16.5" zeroHeight="1" x14ac:dyDescent="0.3"/>
  <cols>
    <col min="1" max="1" width="22.375" customWidth="1"/>
    <col min="2" max="2" width="20.625" customWidth="1"/>
    <col min="3" max="3" width="48.5" style="13" customWidth="1"/>
    <col min="4" max="4" width="27.875" bestFit="1" customWidth="1"/>
    <col min="5" max="5" width="3.375" customWidth="1"/>
    <col min="6" max="6" width="43.125" style="14" customWidth="1"/>
    <col min="7" max="7" width="13.5" customWidth="1"/>
    <col min="8" max="10" width="9" customWidth="1"/>
    <col min="11" max="11" width="9" hidden="1" customWidth="1"/>
    <col min="12" max="16384" width="9" hidden="1"/>
  </cols>
  <sheetData>
    <row r="1" spans="3:7" ht="30" customHeight="1" x14ac:dyDescent="0.3">
      <c r="C1" s="10"/>
      <c r="E1" s="11"/>
      <c r="F1" s="12"/>
      <c r="G1" s="11"/>
    </row>
    <row r="2" spans="3:7" s="26" customFormat="1" ht="22.5" x14ac:dyDescent="0.3">
      <c r="D2" s="31"/>
      <c r="G2" s="27"/>
    </row>
    <row r="3" spans="3:7" s="1" customFormat="1" ht="14.25" x14ac:dyDescent="0.2"/>
    <row r="4" spans="3:7" s="1" customFormat="1" ht="22.5" x14ac:dyDescent="0.2">
      <c r="C4" s="37" t="s">
        <v>9</v>
      </c>
    </row>
    <row r="5" spans="3:7" s="1" customFormat="1" ht="33" x14ac:dyDescent="0.2">
      <c r="C5" s="93" t="s">
        <v>90</v>
      </c>
      <c r="D5" s="94" t="s">
        <v>10</v>
      </c>
      <c r="F5" s="95" t="s">
        <v>91</v>
      </c>
      <c r="G5" s="96" t="s">
        <v>11</v>
      </c>
    </row>
    <row r="6" spans="3:7" s="1" customFormat="1" x14ac:dyDescent="0.3">
      <c r="C6" s="54" t="s">
        <v>12</v>
      </c>
      <c r="D6" s="55">
        <v>0</v>
      </c>
      <c r="F6" s="54" t="s">
        <v>13</v>
      </c>
      <c r="G6" s="55">
        <v>0</v>
      </c>
    </row>
    <row r="7" spans="3:7" s="1" customFormat="1" x14ac:dyDescent="0.3">
      <c r="C7" s="39" t="s">
        <v>14</v>
      </c>
      <c r="D7" s="49">
        <v>0</v>
      </c>
      <c r="F7" s="39" t="s">
        <v>15</v>
      </c>
      <c r="G7" s="49">
        <v>0</v>
      </c>
    </row>
    <row r="8" spans="3:7" s="1" customFormat="1" x14ac:dyDescent="0.3">
      <c r="C8" s="39" t="s">
        <v>16</v>
      </c>
      <c r="D8" s="49">
        <v>0</v>
      </c>
      <c r="F8" s="39" t="s">
        <v>17</v>
      </c>
      <c r="G8" s="49">
        <v>0</v>
      </c>
    </row>
    <row r="9" spans="3:7" s="1" customFormat="1" x14ac:dyDescent="0.3">
      <c r="C9" s="39" t="s">
        <v>18</v>
      </c>
      <c r="D9" s="49">
        <v>0</v>
      </c>
      <c r="F9" s="39" t="s">
        <v>19</v>
      </c>
      <c r="G9" s="49">
        <v>0</v>
      </c>
    </row>
    <row r="10" spans="3:7" s="1" customFormat="1" x14ac:dyDescent="0.3">
      <c r="C10" s="39" t="s">
        <v>20</v>
      </c>
      <c r="D10" s="49">
        <v>0</v>
      </c>
      <c r="F10" s="39" t="s">
        <v>21</v>
      </c>
      <c r="G10" s="49">
        <v>0</v>
      </c>
    </row>
    <row r="11" spans="3:7" s="1" customFormat="1" x14ac:dyDescent="0.3">
      <c r="C11" s="39" t="s">
        <v>22</v>
      </c>
      <c r="D11" s="49">
        <v>0</v>
      </c>
      <c r="F11" s="99" t="s">
        <v>23</v>
      </c>
      <c r="G11" s="100">
        <f>SUBTOTAL(109,G6:G10)</f>
        <v>0</v>
      </c>
    </row>
    <row r="12" spans="3:7" s="1" customFormat="1" x14ac:dyDescent="0.3">
      <c r="C12" s="39" t="s">
        <v>24</v>
      </c>
      <c r="D12" s="49">
        <v>0</v>
      </c>
    </row>
    <row r="13" spans="3:7" s="1" customFormat="1" x14ac:dyDescent="0.3">
      <c r="C13" s="41" t="s">
        <v>85</v>
      </c>
      <c r="D13" s="49">
        <v>0</v>
      </c>
      <c r="F13" s="97" t="s">
        <v>92</v>
      </c>
      <c r="G13" s="98" t="s">
        <v>11</v>
      </c>
    </row>
    <row r="14" spans="3:7" s="1" customFormat="1" x14ac:dyDescent="0.3">
      <c r="C14" s="39" t="s">
        <v>87</v>
      </c>
      <c r="D14" s="49">
        <v>0</v>
      </c>
      <c r="F14" s="54" t="s">
        <v>13</v>
      </c>
      <c r="G14" s="55">
        <v>0</v>
      </c>
    </row>
    <row r="15" spans="3:7" s="1" customFormat="1" x14ac:dyDescent="0.3">
      <c r="C15" s="39" t="s">
        <v>32</v>
      </c>
      <c r="D15" s="49">
        <v>0</v>
      </c>
      <c r="F15" s="39" t="s">
        <v>15</v>
      </c>
      <c r="G15" s="49">
        <v>0</v>
      </c>
    </row>
    <row r="16" spans="3:7" s="1" customFormat="1" x14ac:dyDescent="0.3">
      <c r="C16" s="39" t="s">
        <v>28</v>
      </c>
      <c r="D16" s="49">
        <v>0</v>
      </c>
      <c r="F16" s="39" t="s">
        <v>17</v>
      </c>
      <c r="G16" s="49">
        <v>0</v>
      </c>
    </row>
    <row r="17" spans="3:7" s="1" customFormat="1" x14ac:dyDescent="0.3">
      <c r="C17" s="39" t="s">
        <v>29</v>
      </c>
      <c r="D17" s="49">
        <v>0</v>
      </c>
      <c r="F17" s="39" t="s">
        <v>19</v>
      </c>
      <c r="G17" s="49">
        <v>0</v>
      </c>
    </row>
    <row r="18" spans="3:7" s="1" customFormat="1" x14ac:dyDescent="0.3">
      <c r="C18" s="39" t="s">
        <v>30</v>
      </c>
      <c r="D18" s="49">
        <v>0</v>
      </c>
      <c r="F18" s="39" t="s">
        <v>21</v>
      </c>
      <c r="G18" s="49">
        <v>0</v>
      </c>
    </row>
    <row r="19" spans="3:7" s="1" customFormat="1" x14ac:dyDescent="0.3">
      <c r="C19" s="39" t="s">
        <v>86</v>
      </c>
      <c r="D19" s="49">
        <v>0</v>
      </c>
      <c r="F19" s="99" t="s">
        <v>31</v>
      </c>
      <c r="G19" s="100">
        <f>SUBTOTAL(109,G14:G18)</f>
        <v>0</v>
      </c>
    </row>
    <row r="20" spans="3:7" s="1" customFormat="1" x14ac:dyDescent="0.3">
      <c r="C20" s="114" t="s">
        <v>25</v>
      </c>
      <c r="D20" s="49">
        <v>0</v>
      </c>
    </row>
    <row r="21" spans="3:7" s="1" customFormat="1" x14ac:dyDescent="0.3">
      <c r="C21" s="41" t="s">
        <v>33</v>
      </c>
      <c r="D21" s="49">
        <v>0</v>
      </c>
    </row>
    <row r="22" spans="3:7" s="1" customFormat="1" x14ac:dyDescent="0.3">
      <c r="C22" s="39" t="s">
        <v>27</v>
      </c>
      <c r="D22" s="49">
        <v>0</v>
      </c>
    </row>
    <row r="23" spans="3:7" s="1" customFormat="1" x14ac:dyDescent="0.3">
      <c r="C23" s="41" t="s">
        <v>34</v>
      </c>
      <c r="D23" s="49">
        <v>0</v>
      </c>
    </row>
    <row r="24" spans="3:7" s="1" customFormat="1" x14ac:dyDescent="0.3">
      <c r="C24" s="41" t="s">
        <v>35</v>
      </c>
      <c r="D24" s="49">
        <v>0</v>
      </c>
    </row>
    <row r="25" spans="3:7" x14ac:dyDescent="0.3">
      <c r="C25" s="41" t="s">
        <v>88</v>
      </c>
      <c r="D25" s="49">
        <v>0</v>
      </c>
    </row>
    <row r="26" spans="3:7" x14ac:dyDescent="0.3">
      <c r="D26" s="1"/>
    </row>
    <row r="27" spans="3:7" x14ac:dyDescent="0.3">
      <c r="E27" s="1"/>
    </row>
  </sheetData>
  <sheetProtection algorithmName="SHA-512" hashValue="Iwb9g4qoU2j3S7MeGPE0Fu6SF17dJVnl4C5rsIA1fzRYAX1LtOc8zty+kVuWB94ThQYiNJjZJkZH/cR5zyxbjA==" saltValue="c8mduuFFq2Zp5CmE46aDig==" spinCount="100000" sheet="1"/>
  <protectedRanges>
    <protectedRange sqref="D6:D25" name="Range1"/>
    <protectedRange sqref="G6:G11" name="Range1_1"/>
    <protectedRange sqref="G14:G19" name="Range1_2"/>
  </protectedRanges>
  <phoneticPr fontId="4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picture r:id="rId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87D2-2458-473A-B226-D8DCFB4143F4}">
  <sheetPr>
    <tabColor theme="9" tint="0.39997558519241921"/>
    <pageSetUpPr fitToPage="1"/>
  </sheetPr>
  <dimension ref="A1:L30"/>
  <sheetViews>
    <sheetView showGridLines="0" showRowColHeaders="0" zoomScaleNormal="100" workbookViewId="0">
      <selection activeCell="F15" sqref="F15"/>
    </sheetView>
  </sheetViews>
  <sheetFormatPr defaultColWidth="0" defaultRowHeight="16.5" zeroHeight="1" x14ac:dyDescent="0.3"/>
  <cols>
    <col min="1" max="1" width="11" customWidth="1"/>
    <col min="2" max="2" width="11.5" customWidth="1"/>
    <col min="3" max="3" width="13.375" style="14" customWidth="1"/>
    <col min="4" max="4" width="12.75" customWidth="1"/>
    <col min="5" max="5" width="45.125" bestFit="1" customWidth="1"/>
    <col min="6" max="6" width="15.875" customWidth="1"/>
    <col min="7" max="7" width="26.5" customWidth="1"/>
    <col min="8" max="8" width="25.375" bestFit="1" customWidth="1"/>
    <col min="9" max="12" width="8.75" customWidth="1"/>
    <col min="13" max="16384" width="8.75" hidden="1"/>
  </cols>
  <sheetData>
    <row r="1" spans="1:8" ht="30" customHeight="1" x14ac:dyDescent="0.3">
      <c r="B1" s="24"/>
      <c r="C1" s="12"/>
    </row>
    <row r="2" spans="1:8" s="26" customFormat="1" x14ac:dyDescent="0.3">
      <c r="A2" s="28"/>
      <c r="B2" s="28"/>
      <c r="C2" s="28"/>
      <c r="D2" s="28"/>
    </row>
    <row r="3" spans="1:8" s="1" customFormat="1" ht="18.75" customHeight="1" x14ac:dyDescent="0.2"/>
    <row r="4" spans="1:8" s="1" customFormat="1" ht="22.5" x14ac:dyDescent="0.2">
      <c r="E4" s="37" t="s">
        <v>36</v>
      </c>
    </row>
    <row r="5" spans="1:8" s="1" customFormat="1" x14ac:dyDescent="0.3">
      <c r="E5" s="91" t="s">
        <v>37</v>
      </c>
      <c r="F5" s="101" t="s">
        <v>38</v>
      </c>
      <c r="G5" s="102" t="s">
        <v>39</v>
      </c>
      <c r="H5" s="92" t="s">
        <v>40</v>
      </c>
    </row>
    <row r="6" spans="1:8" s="1" customFormat="1" x14ac:dyDescent="0.3">
      <c r="E6" s="84" t="s">
        <v>41</v>
      </c>
      <c r="F6" s="106">
        <v>0</v>
      </c>
      <c r="G6" s="106">
        <v>0</v>
      </c>
      <c r="H6" s="85">
        <f>Table5[[#This Row],[Annual Budget]]-Table5[[#This Row],[Spent Year To Date]]</f>
        <v>0</v>
      </c>
    </row>
    <row r="7" spans="1:8" s="1" customFormat="1" x14ac:dyDescent="0.3">
      <c r="E7" s="105" t="s">
        <v>42</v>
      </c>
      <c r="F7" s="107">
        <v>0</v>
      </c>
      <c r="G7" s="107">
        <v>0</v>
      </c>
      <c r="H7" s="104">
        <f>Table5[[#This Row],[Annual Budget]]-Table5[[#This Row],[Spent Year To Date]]</f>
        <v>0</v>
      </c>
    </row>
    <row r="8" spans="1:8" s="1" customFormat="1" x14ac:dyDescent="0.3">
      <c r="E8" s="103" t="s">
        <v>43</v>
      </c>
      <c r="F8" s="107">
        <v>0</v>
      </c>
      <c r="G8" s="107">
        <v>0</v>
      </c>
      <c r="H8" s="104">
        <f>Table5[[#This Row],[Annual Budget]]-Table5[[#This Row],[Spent Year To Date]]</f>
        <v>0</v>
      </c>
    </row>
    <row r="9" spans="1:8" s="1" customFormat="1" x14ac:dyDescent="0.3">
      <c r="E9" s="103" t="s">
        <v>44</v>
      </c>
      <c r="F9" s="107">
        <v>0</v>
      </c>
      <c r="G9" s="107">
        <v>0</v>
      </c>
      <c r="H9" s="104">
        <f>Table5[[#This Row],[Annual Budget]]-Table5[[#This Row],[Spent Year To Date]]</f>
        <v>0</v>
      </c>
    </row>
    <row r="10" spans="1:8" s="1" customFormat="1" x14ac:dyDescent="0.3">
      <c r="E10" s="103" t="s">
        <v>45</v>
      </c>
      <c r="F10" s="107">
        <v>0</v>
      </c>
      <c r="G10" s="107">
        <v>0</v>
      </c>
      <c r="H10" s="104">
        <f>Table5[[#This Row],[Annual Budget]]-Table5[[#This Row],[Spent Year To Date]]</f>
        <v>0</v>
      </c>
    </row>
    <row r="11" spans="1:8" s="1" customFormat="1" x14ac:dyDescent="0.3">
      <c r="E11" s="103" t="s">
        <v>46</v>
      </c>
      <c r="F11" s="107">
        <v>0</v>
      </c>
      <c r="G11" s="107">
        <v>0</v>
      </c>
      <c r="H11" s="104">
        <f>Table5[[#This Row],[Annual Budget]]-Table5[[#This Row],[Spent Year To Date]]</f>
        <v>0</v>
      </c>
    </row>
    <row r="12" spans="1:8" s="1" customFormat="1" x14ac:dyDescent="0.3">
      <c r="E12" s="103" t="s">
        <v>47</v>
      </c>
      <c r="F12" s="107">
        <v>0</v>
      </c>
      <c r="G12" s="107">
        <v>0</v>
      </c>
      <c r="H12" s="104">
        <f>Table5[[#This Row],[Annual Budget]]-Table5[[#This Row],[Spent Year To Date]]</f>
        <v>0</v>
      </c>
    </row>
    <row r="13" spans="1:8" s="1" customFormat="1" x14ac:dyDescent="0.3">
      <c r="E13" s="103" t="s">
        <v>48</v>
      </c>
      <c r="F13" s="107">
        <v>0</v>
      </c>
      <c r="G13" s="107">
        <v>0</v>
      </c>
      <c r="H13" s="104">
        <f>Table5[[#This Row],[Annual Budget]]-Table5[[#This Row],[Spent Year To Date]]</f>
        <v>0</v>
      </c>
    </row>
    <row r="14" spans="1:8" s="1" customFormat="1" x14ac:dyDescent="0.3">
      <c r="E14" s="103" t="s">
        <v>49</v>
      </c>
      <c r="F14" s="107">
        <v>0</v>
      </c>
      <c r="G14" s="107">
        <v>0</v>
      </c>
      <c r="H14" s="104">
        <f>Table5[[#This Row],[Annual Budget]]-Table5[[#This Row],[Spent Year To Date]]</f>
        <v>0</v>
      </c>
    </row>
    <row r="15" spans="1:8" s="1" customFormat="1" x14ac:dyDescent="0.3">
      <c r="E15" s="103" t="s">
        <v>50</v>
      </c>
      <c r="F15" s="107">
        <v>0</v>
      </c>
      <c r="G15" s="107">
        <v>0</v>
      </c>
      <c r="H15" s="104">
        <f>Table5[[#This Row],[Annual Budget]]-Table5[[#This Row],[Spent Year To Date]]</f>
        <v>0</v>
      </c>
    </row>
    <row r="16" spans="1:8" s="1" customFormat="1" x14ac:dyDescent="0.3">
      <c r="E16" s="103" t="s">
        <v>51</v>
      </c>
      <c r="F16" s="107">
        <v>0</v>
      </c>
      <c r="G16" s="107">
        <v>0</v>
      </c>
      <c r="H16" s="104">
        <f>Table5[[#This Row],[Annual Budget]]-Table5[[#This Row],[Spent Year To Date]]</f>
        <v>0</v>
      </c>
    </row>
    <row r="17" spans="5:8" s="1" customFormat="1" x14ac:dyDescent="0.3">
      <c r="E17" s="103" t="s">
        <v>52</v>
      </c>
      <c r="F17" s="107">
        <v>0</v>
      </c>
      <c r="G17" s="107">
        <v>0</v>
      </c>
      <c r="H17" s="104">
        <f>Table5[[#This Row],[Annual Budget]]-Table5[[#This Row],[Spent Year To Date]]</f>
        <v>0</v>
      </c>
    </row>
    <row r="18" spans="5:8" s="1" customFormat="1" x14ac:dyDescent="0.3">
      <c r="E18" s="103" t="s">
        <v>50</v>
      </c>
      <c r="F18" s="107">
        <v>0</v>
      </c>
      <c r="G18" s="107">
        <v>0</v>
      </c>
      <c r="H18" s="104">
        <f>Table5[[#This Row],[Annual Budget]]-Table5[[#This Row],[Spent Year To Date]]</f>
        <v>0</v>
      </c>
    </row>
    <row r="19" spans="5:8" s="1" customFormat="1" x14ac:dyDescent="0.3">
      <c r="E19" s="103" t="s">
        <v>53</v>
      </c>
      <c r="F19" s="107">
        <v>0</v>
      </c>
      <c r="G19" s="107">
        <v>0</v>
      </c>
      <c r="H19" s="104">
        <f>Table5[[#This Row],[Annual Budget]]-Table5[[#This Row],[Spent Year To Date]]</f>
        <v>0</v>
      </c>
    </row>
    <row r="20" spans="5:8" s="1" customFormat="1" x14ac:dyDescent="0.3">
      <c r="E20" s="103" t="s">
        <v>54</v>
      </c>
      <c r="F20" s="107">
        <v>0</v>
      </c>
      <c r="G20" s="107">
        <v>0</v>
      </c>
      <c r="H20" s="104">
        <f>Table5[[#This Row],[Annual Budget]]-Table5[[#This Row],[Spent Year To Date]]</f>
        <v>0</v>
      </c>
    </row>
    <row r="21" spans="5:8" s="1" customFormat="1" x14ac:dyDescent="0.3">
      <c r="E21" s="103" t="s">
        <v>55</v>
      </c>
      <c r="F21" s="107">
        <v>0</v>
      </c>
      <c r="G21" s="107">
        <v>0</v>
      </c>
      <c r="H21" s="119">
        <f>Table5[[#This Row],[Annual Budget]]-Table5[[#This Row],[Spent Year To Date]]</f>
        <v>0</v>
      </c>
    </row>
    <row r="22" spans="5:8" s="1" customFormat="1" x14ac:dyDescent="0.3">
      <c r="E22" s="87" t="s">
        <v>56</v>
      </c>
      <c r="F22" s="55">
        <v>0</v>
      </c>
      <c r="G22" s="55">
        <v>0</v>
      </c>
      <c r="H22" s="86">
        <f>Table5[[#This Row],[Annual Budget]]-Table5[[#This Row],[Spent Year To Date]]</f>
        <v>0</v>
      </c>
    </row>
    <row r="23" spans="5:8" s="1" customFormat="1" x14ac:dyDescent="0.3">
      <c r="E23" s="87" t="s">
        <v>84</v>
      </c>
      <c r="F23" s="49">
        <v>0</v>
      </c>
      <c r="G23" s="49">
        <v>0</v>
      </c>
      <c r="H23" s="86">
        <f>Table5[[#This Row],[Annual Budget]]-Table5[[#This Row],[Spent Year To Date]]</f>
        <v>0</v>
      </c>
    </row>
    <row r="24" spans="5:8" s="1" customFormat="1" x14ac:dyDescent="0.3">
      <c r="E24" s="87" t="s">
        <v>84</v>
      </c>
      <c r="F24" s="49">
        <v>0</v>
      </c>
      <c r="G24" s="49">
        <v>0</v>
      </c>
      <c r="H24" s="86">
        <f>Table5[[#This Row],[Annual Budget]]-Table5[[#This Row],[Spent Year To Date]]</f>
        <v>0</v>
      </c>
    </row>
    <row r="25" spans="5:8" s="1" customFormat="1" x14ac:dyDescent="0.3">
      <c r="E25" s="87" t="s">
        <v>84</v>
      </c>
      <c r="F25" s="49">
        <v>0</v>
      </c>
      <c r="G25" s="49">
        <v>0</v>
      </c>
      <c r="H25" s="86">
        <f>Table5[[#This Row],[Annual Budget]]-Table5[[#This Row],[Spent Year To Date]]</f>
        <v>0</v>
      </c>
    </row>
    <row r="26" spans="5:8" x14ac:dyDescent="0.3">
      <c r="E26" s="88" t="s">
        <v>84</v>
      </c>
      <c r="F26" s="89">
        <v>0</v>
      </c>
      <c r="G26" s="89">
        <v>0</v>
      </c>
      <c r="H26" s="90">
        <f>Table5[[#This Row],[Annual Budget]]-Table5[[#This Row],[Spent Year To Date]]</f>
        <v>0</v>
      </c>
    </row>
    <row r="27" spans="5:8" x14ac:dyDescent="0.3">
      <c r="E27" s="82"/>
      <c r="F27" s="83"/>
      <c r="G27" s="83"/>
      <c r="H27" s="83"/>
    </row>
    <row r="28" spans="5:8" x14ac:dyDescent="0.3">
      <c r="E28" s="82"/>
      <c r="F28" s="83"/>
      <c r="G28" s="83"/>
      <c r="H28" s="83"/>
    </row>
    <row r="29" spans="5:8" x14ac:dyDescent="0.3">
      <c r="E29" s="82"/>
      <c r="F29" s="83"/>
      <c r="G29" s="83"/>
      <c r="H29" s="83"/>
    </row>
    <row r="30" spans="5:8" hidden="1" x14ac:dyDescent="0.3">
      <c r="E30" s="54"/>
      <c r="F30" s="54"/>
      <c r="G30" s="54"/>
      <c r="H30" s="54"/>
    </row>
  </sheetData>
  <sheetProtection algorithmName="SHA-512" hashValue="NMRTNLwwgEnOrIdyVziByoa/NVXtT+q+tRmvWoX8ak50iSH2huSGXMu0g2Oj61pUvX57Yn9cPnV+f9EkAE1kug==" saltValue="GTRTWBYEUCJCxk8vCVsYpg==" spinCount="100000" sheet="1" objects="1" scenarios="1"/>
  <protectedRanges>
    <protectedRange sqref="F6:H29" name="Range1_1"/>
  </protectedRanges>
  <phoneticPr fontId="4" type="noConversion"/>
  <conditionalFormatting sqref="H6:H29">
    <cfRule type="cellIs" dxfId="12" priority="1" operator="lessThan">
      <formula>0</formula>
    </cfRule>
    <cfRule type="cellIs" dxfId="11" priority="2" operator="greater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picture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5C14-2014-47DA-8779-3E521117B99E}">
  <sheetPr>
    <tabColor theme="4" tint="-0.249977111117893"/>
    <pageSetUpPr fitToPage="1"/>
  </sheetPr>
  <dimension ref="A1:L56"/>
  <sheetViews>
    <sheetView showGridLines="0" showRowColHeaders="0" tabSelected="1" zoomScale="90" zoomScaleNormal="90" workbookViewId="0">
      <selection activeCell="E31" sqref="E31"/>
    </sheetView>
  </sheetViews>
  <sheetFormatPr defaultColWidth="0" defaultRowHeight="15" customHeight="1" zeroHeight="1" x14ac:dyDescent="0.3"/>
  <cols>
    <col min="1" max="1" width="5.75" style="5" customWidth="1"/>
    <col min="2" max="2" width="45.5" style="5" bestFit="1" customWidth="1"/>
    <col min="3" max="3" width="21" style="5" customWidth="1"/>
    <col min="4" max="4" width="3.375" style="8" customWidth="1"/>
    <col min="5" max="5" width="48.875" style="5" customWidth="1"/>
    <col min="6" max="6" width="16.75" style="5" bestFit="1" customWidth="1"/>
    <col min="7" max="7" width="4.5" style="5" customWidth="1"/>
    <col min="8" max="8" width="45.125" style="7" bestFit="1" customWidth="1"/>
    <col min="9" max="9" width="26.25" style="5" customWidth="1"/>
    <col min="10" max="10" width="39.625" style="5" customWidth="1"/>
    <col min="11" max="11" width="12.25" style="5" customWidth="1"/>
    <col min="12" max="12" width="10.75" style="5" hidden="1" customWidth="1"/>
    <col min="13" max="16384" width="9" style="5" hidden="1"/>
  </cols>
  <sheetData>
    <row r="1" spans="1:10" ht="30" customHeight="1" x14ac:dyDescent="0.3">
      <c r="B1" s="31"/>
    </row>
    <row r="2" spans="1:10" ht="17.25" x14ac:dyDescent="0.3">
      <c r="A2" s="33"/>
      <c r="B2" s="33"/>
      <c r="C2" s="33"/>
      <c r="D2" s="34"/>
      <c r="E2" s="33"/>
      <c r="F2" s="33"/>
    </row>
    <row r="3" spans="1:10" ht="17.25" x14ac:dyDescent="0.3"/>
    <row r="4" spans="1:10" ht="17.25" x14ac:dyDescent="0.3"/>
    <row r="5" spans="1:10" ht="21.75" customHeight="1" x14ac:dyDescent="0.3">
      <c r="B5" s="38" t="s">
        <v>57</v>
      </c>
      <c r="E5" s="32"/>
    </row>
    <row r="6" spans="1:10" ht="17.25" x14ac:dyDescent="0.3">
      <c r="B6" s="108" t="s">
        <v>58</v>
      </c>
      <c r="C6" s="109" t="s">
        <v>59</v>
      </c>
      <c r="D6" s="59"/>
      <c r="E6" s="112" t="s">
        <v>89</v>
      </c>
      <c r="F6" s="113" t="s">
        <v>60</v>
      </c>
      <c r="G6" s="4"/>
      <c r="H6" s="115" t="s">
        <v>37</v>
      </c>
      <c r="I6" s="116" t="s">
        <v>61</v>
      </c>
      <c r="J6" s="116" t="s">
        <v>62</v>
      </c>
    </row>
    <row r="7" spans="1:10" ht="15" customHeight="1" x14ac:dyDescent="0.3">
      <c r="B7" s="79" t="str">
        <f>'Monthly Spending'!F5</f>
        <v>Your Discretionary MONTHLY Expenses</v>
      </c>
      <c r="C7" s="62"/>
      <c r="D7" s="4"/>
      <c r="E7" s="54" t="s">
        <v>12</v>
      </c>
      <c r="F7" s="58">
        <f>'Monthly Spending'!D6</f>
        <v>0</v>
      </c>
      <c r="G7" s="4"/>
      <c r="H7" s="56" t="str">
        <f>'Annual Spending'!E6</f>
        <v>Home Heating: Oil, Coal, Logs</v>
      </c>
      <c r="I7" s="57">
        <f>VLOOKUP(H7,'Annual Spending'!E:F,2,FALSE)</f>
        <v>0</v>
      </c>
      <c r="J7" s="57">
        <f>'Annual Spending'!H6</f>
        <v>0</v>
      </c>
    </row>
    <row r="8" spans="1:10" s="4" customFormat="1" ht="15" customHeight="1" x14ac:dyDescent="0.3">
      <c r="B8" s="63" t="str">
        <f>'Monthly Spending'!F6</f>
        <v>Lunches</v>
      </c>
      <c r="C8" s="64">
        <f>'Monthly Spending'!G6</f>
        <v>0</v>
      </c>
      <c r="D8" s="2"/>
      <c r="E8" s="39" t="s">
        <v>14</v>
      </c>
      <c r="F8" s="44">
        <f>'Monthly Spending'!D7</f>
        <v>0</v>
      </c>
      <c r="G8" s="2"/>
      <c r="H8" s="42" t="str">
        <f>'Annual Spending'!E7</f>
        <v>Car Taxes</v>
      </c>
      <c r="I8" s="50">
        <f>VLOOKUP(H8,'Annual Spending'!E:F,2,FALSE)</f>
        <v>0</v>
      </c>
      <c r="J8" s="50">
        <f>'Annual Spending'!H7</f>
        <v>0</v>
      </c>
    </row>
    <row r="9" spans="1:10" s="2" customFormat="1" ht="15" customHeight="1" x14ac:dyDescent="0.3">
      <c r="B9" s="63" t="str">
        <f>'Monthly Spending'!F7</f>
        <v xml:space="preserve">Fuel / Transport Costs </v>
      </c>
      <c r="C9" s="64">
        <f>'Monthly Spending'!G7</f>
        <v>0</v>
      </c>
      <c r="E9" s="39" t="s">
        <v>16</v>
      </c>
      <c r="F9" s="44">
        <f>'Monthly Spending'!D8</f>
        <v>0</v>
      </c>
      <c r="H9" s="42" t="str">
        <f>'Annual Spending'!E8</f>
        <v>Car Insurances</v>
      </c>
      <c r="I9" s="50">
        <f>VLOOKUP(H9,'Annual Spending'!E:F,2,FALSE)</f>
        <v>0</v>
      </c>
      <c r="J9" s="50">
        <f>'Annual Spending'!H8</f>
        <v>0</v>
      </c>
    </row>
    <row r="10" spans="1:10" s="2" customFormat="1" ht="15" customHeight="1" x14ac:dyDescent="0.3">
      <c r="B10" s="63" t="str">
        <f>'Monthly Spending'!F8</f>
        <v>Socialising</v>
      </c>
      <c r="C10" s="64">
        <f>'Monthly Spending'!G8</f>
        <v>0</v>
      </c>
      <c r="E10" s="39" t="s">
        <v>18</v>
      </c>
      <c r="F10" s="44">
        <f>'Monthly Spending'!D9</f>
        <v>0</v>
      </c>
      <c r="H10" s="42" t="str">
        <f>'Annual Spending'!E9</f>
        <v>Car Maintenance/Servicing &amp; AA, NCT</v>
      </c>
      <c r="I10" s="50">
        <f>VLOOKUP(H10,'Annual Spending'!E:F,2,FALSE)</f>
        <v>0</v>
      </c>
      <c r="J10" s="50">
        <f>'Annual Spending'!H9</f>
        <v>0</v>
      </c>
    </row>
    <row r="11" spans="1:10" s="2" customFormat="1" ht="15" customHeight="1" x14ac:dyDescent="0.3">
      <c r="B11" s="63" t="str">
        <f>'Monthly Spending'!F9</f>
        <v>Personal Grooming</v>
      </c>
      <c r="C11" s="64">
        <f>'Monthly Spending'!G9</f>
        <v>0</v>
      </c>
      <c r="E11" s="39" t="s">
        <v>20</v>
      </c>
      <c r="F11" s="44">
        <f>'Monthly Spending'!D10</f>
        <v>0</v>
      </c>
      <c r="H11" s="42" t="str">
        <f>'Annual Spending'!E10</f>
        <v>Short Breaks</v>
      </c>
      <c r="I11" s="50">
        <f>VLOOKUP(H11,'Annual Spending'!E:F,2,FALSE)</f>
        <v>0</v>
      </c>
      <c r="J11" s="50">
        <f>'Annual Spending'!H10</f>
        <v>0</v>
      </c>
    </row>
    <row r="12" spans="1:10" s="2" customFormat="1" ht="15" customHeight="1" x14ac:dyDescent="0.3">
      <c r="B12" s="63" t="str">
        <f>'Monthly Spending'!F10</f>
        <v>Other</v>
      </c>
      <c r="C12" s="64">
        <f>'Monthly Spending'!G10</f>
        <v>0</v>
      </c>
      <c r="E12" s="39" t="s">
        <v>22</v>
      </c>
      <c r="F12" s="44">
        <f>'Monthly Spending'!D11</f>
        <v>0</v>
      </c>
      <c r="H12" s="42" t="str">
        <f>'Annual Spending'!E11</f>
        <v>Annual Big Holiday</v>
      </c>
      <c r="I12" s="50">
        <f>VLOOKUP(H12,'Annual Spending'!E:F,2,FALSE)</f>
        <v>0</v>
      </c>
      <c r="J12" s="50">
        <f>'Annual Spending'!H11</f>
        <v>0</v>
      </c>
    </row>
    <row r="13" spans="1:10" s="2" customFormat="1" ht="15" customHeight="1" x14ac:dyDescent="0.3">
      <c r="B13" s="65" t="str">
        <f>'Monthly Spending'!F11</f>
        <v>Total For You:</v>
      </c>
      <c r="C13" s="66">
        <f>'Monthly Spending'!G11</f>
        <v>0</v>
      </c>
      <c r="E13" s="39" t="s">
        <v>24</v>
      </c>
      <c r="F13" s="44">
        <f>'Monthly Spending'!D12</f>
        <v>0</v>
      </c>
      <c r="H13" s="42" t="str">
        <f>'Annual Spending'!E12</f>
        <v>Other Insurances - Home, Travel</v>
      </c>
      <c r="I13" s="50">
        <f>VLOOKUP(H13,'Annual Spending'!E:F,2,FALSE)</f>
        <v>0</v>
      </c>
      <c r="J13" s="50">
        <f>'Annual Spending'!H12</f>
        <v>0</v>
      </c>
    </row>
    <row r="14" spans="1:10" s="2" customFormat="1" ht="15" customHeight="1" x14ac:dyDescent="0.3">
      <c r="B14" s="80" t="str">
        <f>'Monthly Spending'!F13</f>
        <v>Your Partners Discretionary MONTHLY Expenses</v>
      </c>
      <c r="C14" s="67"/>
      <c r="E14" s="41" t="s">
        <v>85</v>
      </c>
      <c r="F14" s="44">
        <f>'Monthly Spending'!D13</f>
        <v>0</v>
      </c>
      <c r="H14" s="42" t="str">
        <f>'Annual Spending'!E13</f>
        <v>Club Memberships</v>
      </c>
      <c r="I14" s="50">
        <f>VLOOKUP(H14,'Annual Spending'!E:F,2,FALSE)</f>
        <v>0</v>
      </c>
      <c r="J14" s="50">
        <f>'Annual Spending'!H13</f>
        <v>0</v>
      </c>
    </row>
    <row r="15" spans="1:10" s="2" customFormat="1" ht="15" customHeight="1" x14ac:dyDescent="0.3">
      <c r="B15" s="63" t="str">
        <f>'Monthly Spending'!F14</f>
        <v>Lunches</v>
      </c>
      <c r="C15" s="64">
        <f>'Monthly Spending'!G14</f>
        <v>0</v>
      </c>
      <c r="E15" s="39" t="s">
        <v>87</v>
      </c>
      <c r="F15" s="44">
        <f>'Monthly Spending'!D14</f>
        <v>0</v>
      </c>
      <c r="H15" s="42" t="str">
        <f>'Annual Spending'!E14</f>
        <v>Occasions, eg. Birthdays, Christmas</v>
      </c>
      <c r="I15" s="50">
        <f>VLOOKUP(H15,'Annual Spending'!E:F,2,FALSE)</f>
        <v>0</v>
      </c>
      <c r="J15" s="50">
        <f>'Annual Spending'!H14</f>
        <v>0</v>
      </c>
    </row>
    <row r="16" spans="1:10" s="2" customFormat="1" ht="15" customHeight="1" x14ac:dyDescent="0.3">
      <c r="B16" s="63" t="str">
        <f>'Monthly Spending'!F15</f>
        <v xml:space="preserve">Fuel / Transport Costs </v>
      </c>
      <c r="C16" s="64">
        <f>'Monthly Spending'!G15</f>
        <v>0</v>
      </c>
      <c r="E16" s="39" t="s">
        <v>32</v>
      </c>
      <c r="F16" s="44">
        <f>'Monthly Spending'!D15</f>
        <v>0</v>
      </c>
      <c r="H16" s="42" t="str">
        <f>'Annual Spending'!E15</f>
        <v>Education/Back to school/ Extra Curricular</v>
      </c>
      <c r="I16" s="50">
        <f>VLOOKUP(H16,'Annual Spending'!E:F,2,FALSE)</f>
        <v>0</v>
      </c>
      <c r="J16" s="50">
        <f>'Annual Spending'!H15</f>
        <v>0</v>
      </c>
    </row>
    <row r="17" spans="2:10" s="2" customFormat="1" ht="15" customHeight="1" x14ac:dyDescent="0.3">
      <c r="B17" s="63" t="str">
        <f>'Monthly Spending'!F16</f>
        <v>Socialising</v>
      </c>
      <c r="C17" s="64">
        <f>'Monthly Spending'!G16</f>
        <v>0</v>
      </c>
      <c r="E17" s="39" t="s">
        <v>28</v>
      </c>
      <c r="F17" s="44">
        <f>'Monthly Spending'!D16</f>
        <v>0</v>
      </c>
      <c r="H17" s="42" t="str">
        <f>'Annual Spending'!E16</f>
        <v>Property Maintenance/Gardening</v>
      </c>
      <c r="I17" s="50">
        <f>VLOOKUP(H17,'Annual Spending'!E:F,2,FALSE)</f>
        <v>0</v>
      </c>
      <c r="J17" s="50">
        <f>'Annual Spending'!H16</f>
        <v>0</v>
      </c>
    </row>
    <row r="18" spans="2:10" s="2" customFormat="1" ht="15" customHeight="1" x14ac:dyDescent="0.3">
      <c r="B18" s="63" t="str">
        <f>'Monthly Spending'!F17</f>
        <v>Personal Grooming</v>
      </c>
      <c r="C18" s="64">
        <f>'Monthly Spending'!G17</f>
        <v>0</v>
      </c>
      <c r="E18" s="39" t="s">
        <v>29</v>
      </c>
      <c r="F18" s="44">
        <f>'Monthly Spending'!D17</f>
        <v>0</v>
      </c>
      <c r="H18" s="42" t="str">
        <f>'Annual Spending'!E17</f>
        <v>Clothing &amp; Footwear</v>
      </c>
      <c r="I18" s="50">
        <f>VLOOKUP(H18,'Annual Spending'!E:F,2,FALSE)</f>
        <v>0</v>
      </c>
      <c r="J18" s="50">
        <f>'Annual Spending'!H17</f>
        <v>0</v>
      </c>
    </row>
    <row r="19" spans="2:10" s="2" customFormat="1" ht="16.5" x14ac:dyDescent="0.3">
      <c r="B19" s="63" t="str">
        <f>'Monthly Spending'!F18</f>
        <v>Other</v>
      </c>
      <c r="C19" s="64">
        <f>'Monthly Spending'!G18</f>
        <v>0</v>
      </c>
      <c r="E19" s="39" t="s">
        <v>30</v>
      </c>
      <c r="F19" s="44">
        <f>'Monthly Spending'!D18</f>
        <v>0</v>
      </c>
      <c r="H19" s="42" t="str">
        <f>'Annual Spending'!E18</f>
        <v>Education/Back to school/ Extra Curricular</v>
      </c>
      <c r="I19" s="50">
        <f>VLOOKUP(H19,'Annual Spending'!E:F,2,FALSE)</f>
        <v>0</v>
      </c>
      <c r="J19" s="50">
        <f>'Annual Spending'!H18</f>
        <v>0</v>
      </c>
    </row>
    <row r="20" spans="2:10" s="2" customFormat="1" ht="16.5" x14ac:dyDescent="0.3">
      <c r="B20" s="65" t="str">
        <f>'Monthly Spending'!F19</f>
        <v>Total For Your Partner:</v>
      </c>
      <c r="C20" s="66">
        <f>'Monthly Spending'!G19</f>
        <v>0</v>
      </c>
      <c r="E20" s="39" t="s">
        <v>86</v>
      </c>
      <c r="F20" s="44">
        <f>'Monthly Spending'!D19</f>
        <v>0</v>
      </c>
      <c r="H20" s="42" t="str">
        <f>'Annual Spending'!E19</f>
        <v>Household Services - Bins, Water</v>
      </c>
      <c r="I20" s="50">
        <f>VLOOKUP(H20,'Annual Spending'!E:F,2,FALSE)</f>
        <v>0</v>
      </c>
      <c r="J20" s="50">
        <f>'Annual Spending'!H19</f>
        <v>0</v>
      </c>
    </row>
    <row r="21" spans="2:10" s="2" customFormat="1" ht="15" customHeight="1" x14ac:dyDescent="0.3">
      <c r="C21" s="18"/>
      <c r="E21" s="114" t="s">
        <v>25</v>
      </c>
      <c r="F21" s="44">
        <f>'Monthly Spending'!D20</f>
        <v>0</v>
      </c>
      <c r="H21" s="42" t="str">
        <f>'Annual Spending'!E20</f>
        <v>Pet Costs: e.g. Vet/Boarding Kennels/Insurance</v>
      </c>
      <c r="I21" s="50">
        <f>VLOOKUP(H21,'Annual Spending'!E:F,2,FALSE)</f>
        <v>0</v>
      </c>
      <c r="J21" s="50">
        <f>'Annual Spending'!H20</f>
        <v>0</v>
      </c>
    </row>
    <row r="22" spans="2:10" s="2" customFormat="1" ht="15" customHeight="1" x14ac:dyDescent="0.3">
      <c r="B22" s="110" t="s">
        <v>63</v>
      </c>
      <c r="C22" s="111" t="s">
        <v>11</v>
      </c>
      <c r="E22" s="41" t="s">
        <v>33</v>
      </c>
      <c r="F22" s="44">
        <f>'Monthly Spending'!D21</f>
        <v>0</v>
      </c>
      <c r="H22" s="42" t="str">
        <f>'Annual Spending'!E21</f>
        <v>Bank Fees</v>
      </c>
      <c r="I22" s="50">
        <f>VLOOKUP(H22,'Annual Spending'!E:F,2,FALSE)</f>
        <v>0</v>
      </c>
      <c r="J22" s="50">
        <f>'Annual Spending'!H21</f>
        <v>0</v>
      </c>
    </row>
    <row r="23" spans="2:10" s="2" customFormat="1" ht="15" customHeight="1" x14ac:dyDescent="0.3">
      <c r="B23" s="68" t="str">
        <f>'Monthly Income'!E9</f>
        <v>Your usual net pay</v>
      </c>
      <c r="C23" s="69">
        <f>'Monthly Income'!F9</f>
        <v>0</v>
      </c>
      <c r="E23" s="39" t="s">
        <v>27</v>
      </c>
      <c r="F23" s="44">
        <f>'Monthly Spending'!D22</f>
        <v>0</v>
      </c>
      <c r="H23" s="42" t="str">
        <f>'Annual Spending'!E22</f>
        <v xml:space="preserve">Local Property Tax </v>
      </c>
      <c r="I23" s="50">
        <f>VLOOKUP(H23,'Annual Spending'!E:F,2,FALSE)</f>
        <v>0</v>
      </c>
      <c r="J23" s="50">
        <f>'Annual Spending'!H22</f>
        <v>0</v>
      </c>
    </row>
    <row r="24" spans="2:10" s="2" customFormat="1" ht="15" customHeight="1" x14ac:dyDescent="0.3">
      <c r="B24" s="70" t="str">
        <f>'Monthly Income'!E10</f>
        <v>Your partner's usual net pay</v>
      </c>
      <c r="C24" s="71">
        <f>'Monthly Income'!F10</f>
        <v>0</v>
      </c>
      <c r="E24" s="41" t="s">
        <v>34</v>
      </c>
      <c r="F24" s="44">
        <f>'Monthly Spending'!D23</f>
        <v>0</v>
      </c>
      <c r="H24" s="42" t="str">
        <f>'Annual Spending'!E23</f>
        <v xml:space="preserve">Miscellaneous </v>
      </c>
      <c r="I24" s="50">
        <f>VLOOKUP(H24,'Annual Spending'!E:F,2,FALSE)</f>
        <v>0</v>
      </c>
      <c r="J24" s="50">
        <f>'Annual Spending'!H23</f>
        <v>0</v>
      </c>
    </row>
    <row r="25" spans="2:10" s="2" customFormat="1" ht="15" customHeight="1" x14ac:dyDescent="0.3">
      <c r="B25" s="70" t="str">
        <f>'Monthly Income'!E11</f>
        <v>Rental Income (if applicable)</v>
      </c>
      <c r="C25" s="71">
        <f>'Monthly Income'!F11</f>
        <v>0</v>
      </c>
      <c r="E25" s="41" t="s">
        <v>35</v>
      </c>
      <c r="F25" s="44">
        <f>'Monthly Spending'!D24</f>
        <v>0</v>
      </c>
      <c r="H25" s="42" t="str">
        <f>'Annual Spending'!E24</f>
        <v xml:space="preserve">Miscellaneous </v>
      </c>
      <c r="I25" s="50">
        <f>VLOOKUP(H25,'Annual Spending'!E:F,2,FALSE)</f>
        <v>0</v>
      </c>
      <c r="J25" s="50">
        <f>'Annual Spending'!H24</f>
        <v>0</v>
      </c>
    </row>
    <row r="26" spans="2:10" s="2" customFormat="1" ht="15" customHeight="1" x14ac:dyDescent="0.3">
      <c r="B26" s="70" t="str">
        <f>'Monthly Income'!E12</f>
        <v>State Income, e.g Child Benefit</v>
      </c>
      <c r="C26" s="71">
        <f>'Monthly Income'!F12</f>
        <v>0</v>
      </c>
      <c r="E26" s="41" t="s">
        <v>88</v>
      </c>
      <c r="F26" s="44">
        <f>'Monthly Spending'!D25</f>
        <v>0</v>
      </c>
      <c r="H26" s="42" t="str">
        <f>'Annual Spending'!E25</f>
        <v xml:space="preserve">Miscellaneous </v>
      </c>
      <c r="I26" s="50">
        <f>VLOOKUP(H26,'Annual Spending'!E:F,2,FALSE)</f>
        <v>0</v>
      </c>
      <c r="J26" s="50">
        <f>'Annual Spending'!H25</f>
        <v>0</v>
      </c>
    </row>
    <row r="27" spans="2:10" s="2" customFormat="1" ht="15" customHeight="1" x14ac:dyDescent="0.3">
      <c r="B27" s="70" t="str">
        <f>'Monthly Income'!E13</f>
        <v>Any other regular income</v>
      </c>
      <c r="C27" s="71">
        <f>'Monthly Income'!F13</f>
        <v>0</v>
      </c>
      <c r="E27" s="45" t="s">
        <v>64</v>
      </c>
      <c r="F27" s="52">
        <f>SUBTOTAL(109,F7:F26)</f>
        <v>0</v>
      </c>
      <c r="H27" s="42" t="str">
        <f>'Annual Spending'!E26</f>
        <v xml:space="preserve">Miscellaneous </v>
      </c>
      <c r="I27" s="50">
        <f>VLOOKUP(H27,'Annual Spending'!E:F,2,FALSE)</f>
        <v>0</v>
      </c>
      <c r="J27" s="50">
        <f>'Annual Spending'!H26</f>
        <v>0</v>
      </c>
    </row>
    <row r="28" spans="2:10" s="2" customFormat="1" ht="15" customHeight="1" x14ac:dyDescent="0.3">
      <c r="B28" s="72" t="s">
        <v>8</v>
      </c>
      <c r="C28" s="73">
        <f>SUM(C23:C27)</f>
        <v>0</v>
      </c>
      <c r="E28" s="1"/>
      <c r="H28" s="43" t="s">
        <v>65</v>
      </c>
      <c r="I28" s="53">
        <f>SUBTOTAL(109,I7:I27)</f>
        <v>0</v>
      </c>
      <c r="J28" s="50">
        <f>'Annual Spending'!H30</f>
        <v>0</v>
      </c>
    </row>
    <row r="29" spans="2:10" s="2" customFormat="1" ht="15" customHeight="1" x14ac:dyDescent="0.3">
      <c r="B29" s="1"/>
      <c r="C29" s="14"/>
      <c r="E29" s="1"/>
      <c r="H29" s="43" t="s">
        <v>66</v>
      </c>
      <c r="I29" s="53">
        <f>I28/12</f>
        <v>0</v>
      </c>
      <c r="J29" s="50"/>
    </row>
    <row r="30" spans="2:10" s="2" customFormat="1" ht="15" customHeight="1" x14ac:dyDescent="0.3">
      <c r="B30" s="110" t="s">
        <v>67</v>
      </c>
      <c r="C30" s="111" t="s">
        <v>68</v>
      </c>
      <c r="E30" s="1"/>
    </row>
    <row r="31" spans="2:10" s="2" customFormat="1" ht="15" customHeight="1" x14ac:dyDescent="0.3">
      <c r="B31" s="74" t="s">
        <v>69</v>
      </c>
      <c r="C31" s="77">
        <f>C28</f>
        <v>0</v>
      </c>
      <c r="E31" s="1"/>
    </row>
    <row r="32" spans="2:10" s="2" customFormat="1" ht="15" customHeight="1" x14ac:dyDescent="0.3">
      <c r="B32" s="75" t="s">
        <v>70</v>
      </c>
      <c r="C32" s="78">
        <f>'Monthly Spending'!G11+'Monthly Spending'!G19</f>
        <v>0</v>
      </c>
      <c r="E32" s="1"/>
      <c r="H32" s="7"/>
    </row>
    <row r="33" spans="1:10" s="2" customFormat="1" ht="15" customHeight="1" x14ac:dyDescent="0.3">
      <c r="A33" s="18"/>
      <c r="B33" s="75" t="s">
        <v>71</v>
      </c>
      <c r="C33" s="78">
        <f>F27</f>
        <v>0</v>
      </c>
      <c r="D33" s="8"/>
      <c r="E33"/>
      <c r="F33" s="5"/>
      <c r="G33" s="5"/>
      <c r="H33" s="7"/>
      <c r="I33" s="5"/>
      <c r="J33" s="5"/>
    </row>
    <row r="34" spans="1:10" ht="15" customHeight="1" x14ac:dyDescent="0.3">
      <c r="B34" s="75" t="s">
        <v>72</v>
      </c>
      <c r="C34" s="78">
        <f>I29</f>
        <v>0</v>
      </c>
      <c r="E34"/>
    </row>
    <row r="35" spans="1:10" ht="15" customHeight="1" x14ac:dyDescent="0.3">
      <c r="B35" s="72" t="s">
        <v>73</v>
      </c>
      <c r="C35" s="76">
        <f>C31-C32-C33-C34</f>
        <v>0</v>
      </c>
      <c r="E35"/>
    </row>
    <row r="36" spans="1:10" ht="15" customHeight="1" x14ac:dyDescent="0.3"/>
    <row r="37" spans="1:10" ht="15" hidden="1" customHeight="1" x14ac:dyDescent="0.3">
      <c r="E37"/>
    </row>
    <row r="38" spans="1:10" ht="15" hidden="1" customHeight="1" x14ac:dyDescent="0.3">
      <c r="E38"/>
    </row>
    <row r="39" spans="1:10" ht="15" hidden="1" customHeight="1" x14ac:dyDescent="0.3">
      <c r="E39"/>
    </row>
    <row r="40" spans="1:10" ht="15" hidden="1" customHeight="1" x14ac:dyDescent="0.3">
      <c r="E40"/>
    </row>
    <row r="41" spans="1:10" ht="15" hidden="1" customHeight="1" x14ac:dyDescent="0.3">
      <c r="E41"/>
    </row>
    <row r="42" spans="1:10" ht="15" hidden="1" customHeight="1" x14ac:dyDescent="0.3">
      <c r="E42"/>
      <c r="F42" s="35"/>
      <c r="G42" s="36"/>
    </row>
    <row r="43" spans="1:10" ht="15" hidden="1" customHeight="1" x14ac:dyDescent="0.3">
      <c r="E43"/>
    </row>
    <row r="44" spans="1:10" ht="6" hidden="1" customHeight="1" x14ac:dyDescent="0.3">
      <c r="D44" s="6"/>
    </row>
    <row r="45" spans="1:10" ht="15" hidden="1" customHeight="1" x14ac:dyDescent="0.3">
      <c r="D45" s="6"/>
    </row>
    <row r="46" spans="1:10" ht="15" hidden="1" customHeight="1" x14ac:dyDescent="0.3">
      <c r="D46" s="6"/>
    </row>
    <row r="47" spans="1:10" ht="15" hidden="1" customHeight="1" x14ac:dyDescent="0.3">
      <c r="D47" s="9"/>
    </row>
    <row r="48" spans="1:10" ht="15" hidden="1" customHeight="1" x14ac:dyDescent="0.3">
      <c r="D48" s="9"/>
    </row>
    <row r="49" spans="4:4" ht="15" hidden="1" customHeight="1" x14ac:dyDescent="0.3">
      <c r="D49" s="9"/>
    </row>
    <row r="50" spans="4:4" ht="15" hidden="1" customHeight="1" x14ac:dyDescent="0.3">
      <c r="D50" s="9"/>
    </row>
    <row r="51" spans="4:4" ht="15" hidden="1" customHeight="1" x14ac:dyDescent="0.3">
      <c r="D51" s="9"/>
    </row>
    <row r="52" spans="4:4" ht="15" hidden="1" customHeight="1" x14ac:dyDescent="0.3">
      <c r="D52" s="9"/>
    </row>
    <row r="53" spans="4:4" ht="15" hidden="1" customHeight="1" x14ac:dyDescent="0.3">
      <c r="D53" s="9"/>
    </row>
    <row r="54" spans="4:4" ht="15" hidden="1" customHeight="1" x14ac:dyDescent="0.3">
      <c r="D54" s="9"/>
    </row>
    <row r="55" spans="4:4" ht="15" hidden="1" customHeight="1" x14ac:dyDescent="0.3">
      <c r="D55" s="9"/>
    </row>
    <row r="56" spans="4:4" ht="15" hidden="1" customHeight="1" x14ac:dyDescent="0.3">
      <c r="D56" s="9"/>
    </row>
  </sheetData>
  <sheetProtection algorithmName="SHA-512" hashValue="fpoMRrEnTn6RbbXp+rLoKBnbPE0uqlKY3tLiNMzHfvofpkwk9ej5VLsvbmXni9XmsnZ0y2CBGMy2iuJ2Plr3Pg==" saltValue="K2zRuFBEyyE61SirTAoY2g==" spinCount="100000" sheet="1" objects="1" scenarios="1"/>
  <conditionalFormatting sqref="C35">
    <cfRule type="cellIs" dxfId="10" priority="2" operator="lessThan">
      <formula>0</formula>
    </cfRule>
    <cfRule type="cellIs" dxfId="9" priority="3" operator="greaterThan">
      <formula>0</formula>
    </cfRule>
    <cfRule type="cellIs" dxfId="8" priority="4" operator="greaterThanOrEqual">
      <formula>0</formula>
    </cfRule>
    <cfRule type="cellIs" dxfId="7" priority="5" operator="lessThan">
      <formula>0</formula>
    </cfRule>
  </conditionalFormatting>
  <conditionalFormatting sqref="J7:J27">
    <cfRule type="cellIs" dxfId="6" priority="1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B7 B8:C8 B9:C9 B10:C10 B11:B13 C11:C13" calculatedColumn="1"/>
  </ignoredErrors>
  <drawing r:id="rId2"/>
  <picture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B585-0ABE-44D0-8071-56FF5A6BF15A}">
  <sheetPr>
    <tabColor theme="9"/>
    <pageSetUpPr fitToPage="1"/>
  </sheetPr>
  <dimension ref="A1:R72"/>
  <sheetViews>
    <sheetView showGridLines="0" showRowColHeaders="0" zoomScale="110" zoomScaleNormal="110" workbookViewId="0">
      <selection activeCell="F12" sqref="F12"/>
    </sheetView>
  </sheetViews>
  <sheetFormatPr defaultColWidth="0" defaultRowHeight="16.5" zeroHeight="1" x14ac:dyDescent="0.3"/>
  <cols>
    <col min="1" max="1" width="14.625" customWidth="1"/>
    <col min="2" max="2" width="12.25" customWidth="1"/>
    <col min="3" max="3" width="35.75" bestFit="1" customWidth="1"/>
    <col min="4" max="4" width="12.375" customWidth="1"/>
    <col min="5" max="5" width="35.75" bestFit="1" customWidth="1"/>
    <col min="6" max="6" width="27.5" customWidth="1"/>
    <col min="7" max="7" width="18.625" customWidth="1"/>
    <col min="8" max="9" width="8.875" customWidth="1"/>
    <col min="10" max="10" width="8.875" hidden="1" customWidth="1"/>
    <col min="11" max="16384" width="8.875" hidden="1"/>
  </cols>
  <sheetData>
    <row r="1" spans="1:13" ht="30" customHeight="1" x14ac:dyDescent="0.3">
      <c r="B1" s="23"/>
    </row>
    <row r="2" spans="1:13" x14ac:dyDescent="0.3"/>
    <row r="3" spans="1:13" ht="22.5" x14ac:dyDescent="0.3">
      <c r="E3" s="29"/>
    </row>
    <row r="4" spans="1:13" ht="22.5" x14ac:dyDescent="0.3">
      <c r="E4" s="37" t="s">
        <v>67</v>
      </c>
      <c r="G4" s="30"/>
    </row>
    <row r="5" spans="1:13" x14ac:dyDescent="0.3">
      <c r="E5" s="117" t="s">
        <v>67</v>
      </c>
      <c r="F5" s="118" t="s">
        <v>74</v>
      </c>
    </row>
    <row r="6" spans="1:13" x14ac:dyDescent="0.3">
      <c r="E6" s="60" t="s">
        <v>76</v>
      </c>
      <c r="F6" s="61">
        <f>'Spending Overview'!C31</f>
        <v>0</v>
      </c>
      <c r="K6" s="1" t="s">
        <v>67</v>
      </c>
      <c r="L6" s="1" t="s">
        <v>74</v>
      </c>
      <c r="M6" s="1" t="s">
        <v>75</v>
      </c>
    </row>
    <row r="7" spans="1:13" ht="19.5" customHeight="1" x14ac:dyDescent="0.4">
      <c r="A7" s="16"/>
      <c r="E7" s="46" t="s">
        <v>77</v>
      </c>
      <c r="F7" s="51">
        <f>'Spending Overview'!C32</f>
        <v>0</v>
      </c>
      <c r="K7" t="str">
        <f t="shared" ref="K7:K16" si="0">IF(F7&lt;=0,"",E7)</f>
        <v/>
      </c>
      <c r="L7" s="19" t="e">
        <f t="shared" ref="L7:L16" si="1">IF(F7&lt;=0,NA(),F7)</f>
        <v>#N/A</v>
      </c>
      <c r="M7" s="20" t="e">
        <f>IF(#REF!&lt;=0,NA(),#REF!)</f>
        <v>#REF!</v>
      </c>
    </row>
    <row r="8" spans="1:13" x14ac:dyDescent="0.3">
      <c r="E8" s="46" t="s">
        <v>78</v>
      </c>
      <c r="F8" s="51">
        <f>'Spending Overview'!C34</f>
        <v>0</v>
      </c>
      <c r="K8" t="str">
        <f t="shared" si="0"/>
        <v/>
      </c>
      <c r="L8" s="19" t="e">
        <f t="shared" si="1"/>
        <v>#N/A</v>
      </c>
      <c r="M8" s="20" t="e">
        <f>IF(#REF!&lt;=0,NA(),#REF!)</f>
        <v>#REF!</v>
      </c>
    </row>
    <row r="9" spans="1:13" x14ac:dyDescent="0.3">
      <c r="E9" s="46" t="str">
        <f>'Spending Overview'!E7</f>
        <v>Mortgage or Rent</v>
      </c>
      <c r="F9" s="51">
        <f>'Spending Overview'!F7</f>
        <v>0</v>
      </c>
      <c r="K9" t="str">
        <f t="shared" si="0"/>
        <v/>
      </c>
      <c r="L9" s="19" t="e">
        <f t="shared" si="1"/>
        <v>#N/A</v>
      </c>
      <c r="M9" s="20" t="e">
        <f>IF(#REF!&lt;=0,NA(),#REF!)</f>
        <v>#REF!</v>
      </c>
    </row>
    <row r="10" spans="1:13" x14ac:dyDescent="0.3">
      <c r="E10" s="46" t="s">
        <v>79</v>
      </c>
      <c r="F10" s="51">
        <f>'Spending Overview'!F11</f>
        <v>0</v>
      </c>
      <c r="K10" t="str">
        <f t="shared" si="0"/>
        <v/>
      </c>
      <c r="L10" s="19" t="e">
        <f t="shared" si="1"/>
        <v>#N/A</v>
      </c>
      <c r="M10" s="20" t="e">
        <f>IF(#REF!&lt;=0,NA(),#REF!)</f>
        <v>#REF!</v>
      </c>
    </row>
    <row r="11" spans="1:13" x14ac:dyDescent="0.3">
      <c r="E11" s="46" t="s">
        <v>18</v>
      </c>
      <c r="F11" s="51">
        <f>'Spending Overview'!F10</f>
        <v>0</v>
      </c>
      <c r="K11" t="str">
        <f t="shared" si="0"/>
        <v/>
      </c>
      <c r="L11" s="19" t="e">
        <f t="shared" si="1"/>
        <v>#N/A</v>
      </c>
      <c r="M11" s="20" t="e">
        <f>IF(#REF!&lt;=0,NA(),#REF!)</f>
        <v>#REF!</v>
      </c>
    </row>
    <row r="12" spans="1:13" x14ac:dyDescent="0.3">
      <c r="E12" s="46" t="s">
        <v>80</v>
      </c>
      <c r="F12" s="51">
        <f>'Spending Overview'!F12+'Spending Overview'!F13</f>
        <v>0</v>
      </c>
      <c r="K12" t="str">
        <f t="shared" si="0"/>
        <v/>
      </c>
      <c r="L12" s="19" t="e">
        <f t="shared" si="1"/>
        <v>#N/A</v>
      </c>
      <c r="M12" s="20" t="e">
        <f>IF(#REF!&lt;=0,NA(),#REF!)</f>
        <v>#REF!</v>
      </c>
    </row>
    <row r="13" spans="1:13" x14ac:dyDescent="0.3">
      <c r="E13" s="46" t="s">
        <v>26</v>
      </c>
      <c r="F13" s="51">
        <f>'Spending Overview'!F15</f>
        <v>0</v>
      </c>
      <c r="K13" t="str">
        <f t="shared" si="0"/>
        <v/>
      </c>
      <c r="L13" s="19" t="e">
        <f t="shared" si="1"/>
        <v>#N/A</v>
      </c>
      <c r="M13" s="20" t="e">
        <f>IF(#REF!&lt;=0,NA(),#REF!)</f>
        <v>#REF!</v>
      </c>
    </row>
    <row r="14" spans="1:13" x14ac:dyDescent="0.3">
      <c r="E14" s="46" t="s">
        <v>81</v>
      </c>
      <c r="F14" s="51">
        <f>'Spending Overview'!F8</f>
        <v>0</v>
      </c>
      <c r="K14" t="str">
        <f t="shared" si="0"/>
        <v/>
      </c>
      <c r="L14" s="19" t="e">
        <f t="shared" si="1"/>
        <v>#N/A</v>
      </c>
      <c r="M14" s="20" t="e">
        <f>IF(#REF!&lt;=0,NA(),#REF!)</f>
        <v>#REF!</v>
      </c>
    </row>
    <row r="15" spans="1:13" x14ac:dyDescent="0.3">
      <c r="E15" s="46" t="s">
        <v>82</v>
      </c>
      <c r="F15" s="51">
        <f>'Spending Overview'!F27-'Overview Chart'!F9-'Overview Chart'!F10-'Overview Chart'!F11-'Overview Chart'!F12-'Overview Chart'!F13-'Overview Chart'!F14</f>
        <v>0</v>
      </c>
      <c r="K15" t="str">
        <f t="shared" si="0"/>
        <v/>
      </c>
      <c r="L15" s="19" t="e">
        <f t="shared" si="1"/>
        <v>#N/A</v>
      </c>
      <c r="M15" s="20" t="e">
        <f>IF(#REF!&lt;=0,NA(),#REF!)</f>
        <v>#REF!</v>
      </c>
    </row>
    <row r="16" spans="1:13" x14ac:dyDescent="0.3">
      <c r="E16" s="47" t="str">
        <f>IF(F16&gt;0,"Monthly Surplus",IF(F16=0,"Monthly Balance","Monthly Shortfall"))</f>
        <v>Monthly Balance</v>
      </c>
      <c r="F16" s="48">
        <f>'Spending Overview'!C35</f>
        <v>0</v>
      </c>
      <c r="K16" s="1" t="str">
        <f t="shared" si="0"/>
        <v/>
      </c>
      <c r="L16" s="21" t="e">
        <f t="shared" si="1"/>
        <v>#N/A</v>
      </c>
      <c r="M16" s="22" t="e">
        <f>IF(#REF!&lt;=0,NA(),#REF!)</f>
        <v>#REF!</v>
      </c>
    </row>
    <row r="17" spans="5:18" x14ac:dyDescent="0.3">
      <c r="E17" s="47" t="s">
        <v>83</v>
      </c>
      <c r="F17" s="81" t="e">
        <f>1-(F16/F6)</f>
        <v>#DIV/0!</v>
      </c>
      <c r="J17" s="3"/>
      <c r="K17" s="3"/>
      <c r="L17" s="15"/>
    </row>
    <row r="18" spans="5:18" x14ac:dyDescent="0.3">
      <c r="K18" s="3"/>
      <c r="L18" s="3"/>
      <c r="M18" s="15"/>
    </row>
    <row r="19" spans="5:18" x14ac:dyDescent="0.3">
      <c r="K19" s="3"/>
      <c r="L19" s="3"/>
      <c r="M19" s="15"/>
    </row>
    <row r="20" spans="5:18" x14ac:dyDescent="0.3">
      <c r="R20" s="15"/>
    </row>
    <row r="21" spans="5:18" x14ac:dyDescent="0.3"/>
    <row r="22" spans="5:18" x14ac:dyDescent="0.3"/>
    <row r="29" spans="5:18" ht="6" hidden="1" customHeight="1" x14ac:dyDescent="0.3"/>
    <row r="30" spans="5:18" ht="15.75" hidden="1" customHeight="1" x14ac:dyDescent="0.3"/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  <row r="38" customFormat="1" hidden="1" x14ac:dyDescent="0.3"/>
    <row r="39" customFormat="1" hidden="1" x14ac:dyDescent="0.3"/>
    <row r="40" customFormat="1" hidden="1" x14ac:dyDescent="0.3"/>
    <row r="41" customFormat="1" hidden="1" x14ac:dyDescent="0.3"/>
    <row r="42" customFormat="1" hidden="1" x14ac:dyDescent="0.3"/>
    <row r="43" customFormat="1" hidden="1" x14ac:dyDescent="0.3"/>
    <row r="44" customFormat="1" hidden="1" x14ac:dyDescent="0.3"/>
    <row r="45" customFormat="1" hidden="1" x14ac:dyDescent="0.3"/>
    <row r="46" customFormat="1" hidden="1" x14ac:dyDescent="0.3"/>
    <row r="47" customFormat="1" hidden="1" x14ac:dyDescent="0.3"/>
    <row r="48" customFormat="1" hidden="1" x14ac:dyDescent="0.3"/>
    <row r="49" customFormat="1" hidden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  <row r="56" customFormat="1" hidden="1" x14ac:dyDescent="0.3"/>
    <row r="57" customFormat="1" hidden="1" x14ac:dyDescent="0.3"/>
    <row r="58" customFormat="1" hidden="1" x14ac:dyDescent="0.3"/>
    <row r="59" customFormat="1" hidden="1" x14ac:dyDescent="0.3"/>
    <row r="60" customFormat="1" hidden="1" x14ac:dyDescent="0.3"/>
    <row r="61" customFormat="1" hidden="1" x14ac:dyDescent="0.3"/>
    <row r="62" customFormat="1" hidden="1" x14ac:dyDescent="0.3"/>
    <row r="63" customFormat="1" hidden="1" x14ac:dyDescent="0.3"/>
    <row r="64" customFormat="1" hidden="1" x14ac:dyDescent="0.3"/>
    <row r="65" customFormat="1" hidden="1" x14ac:dyDescent="0.3"/>
    <row r="66" customFormat="1" hidden="1" x14ac:dyDescent="0.3"/>
    <row r="67" customFormat="1" hidden="1" x14ac:dyDescent="0.3"/>
    <row r="68" customFormat="1" hidden="1" x14ac:dyDescent="0.3"/>
    <row r="69" customFormat="1" hidden="1" x14ac:dyDescent="0.3"/>
    <row r="70" customFormat="1" hidden="1" x14ac:dyDescent="0.3"/>
    <row r="71" customFormat="1" hidden="1" x14ac:dyDescent="0.3"/>
    <row r="72" customFormat="1" hidden="1" x14ac:dyDescent="0.3"/>
  </sheetData>
  <sheetProtection algorithmName="SHA-512" hashValue="bjAZb9suzZK7kt4GU41ygGMQ+VcIW3LmsuSZC+bV4Gil+U5ZvomU1BXOiQmirV3+7XNcn8mMPNvqQOU4usXfpg==" saltValue="K+DVt8kXF7rZ4FAIj/kIaw==" spinCount="100000" sheet="1" objects="1" scenarios="1"/>
  <conditionalFormatting sqref="F16">
    <cfRule type="cellIs" dxfId="5" priority="5" operator="lessThan">
      <formula>0</formula>
    </cfRule>
    <cfRule type="cellIs" dxfId="4" priority="6" operator="greaterThan">
      <formula>0</formula>
    </cfRule>
    <cfRule type="cellIs" dxfId="3" priority="11" operator="lessThan">
      <formula>0</formula>
    </cfRule>
  </conditionalFormatting>
  <conditionalFormatting sqref="F17">
    <cfRule type="cellIs" dxfId="2" priority="1" operator="greaterThan">
      <formula>1</formula>
    </cfRule>
    <cfRule type="cellIs" dxfId="1" priority="2" operator="greaterThan">
      <formula>100</formula>
    </cfRule>
    <cfRule type="cellIs" dxfId="0" priority="3" operator="lessThan">
      <formula>1</formula>
    </cfRule>
  </conditionalFormatting>
  <pageMargins left="0.7" right="0.7" top="0.75" bottom="0.75" header="0.3" footer="0.3"/>
  <pageSetup paperSize="9" scale="69" orientation="landscape" r:id="rId1"/>
  <drawing r:id="rId2"/>
  <picture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31ADE73D92498EBA449292AF2469" ma:contentTypeVersion="18" ma:contentTypeDescription="Create a new document." ma:contentTypeScope="" ma:versionID="52436e9da75ec8b53a7cbbba9456ca80">
  <xsd:schema xmlns:xsd="http://www.w3.org/2001/XMLSchema" xmlns:xs="http://www.w3.org/2001/XMLSchema" xmlns:p="http://schemas.microsoft.com/office/2006/metadata/properties" xmlns:ns2="ab5f15f2-a5dc-4817-a74d-10ff2a7c3913" xmlns:ns3="2bd3784c-87f3-45ff-9a49-15185bccde3b" targetNamespace="http://schemas.microsoft.com/office/2006/metadata/properties" ma:root="true" ma:fieldsID="5ffad4d5e41a0c811852c6feafe37cd4" ns2:_="" ns3:_="">
    <xsd:import namespace="ab5f15f2-a5dc-4817-a74d-10ff2a7c3913"/>
    <xsd:import namespace="2bd3784c-87f3-45ff-9a49-15185bccd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f15f2-a5dc-4817-a74d-10ff2a7c3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3ad588-94e0-44b7-a37a-c9783d470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3784c-87f3-45ff-9a49-15185bccde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5c145b-e169-48ae-b214-90b7a127cb91}" ma:internalName="TaxCatchAll" ma:showField="CatchAllData" ma:web="2bd3784c-87f3-45ff-9a49-15185bccd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u H 0 q V F B 6 + O 2 l A A A A 9 Q A A A B I A H A B D b 2 5 m a W c v U G F j a 2 F n Z S 5 4 b W w g o h g A K K A U A A A A A A A A A A A A A A A A A A A A A A A A A A A A h Y + x D o I w G I R f h X S n r X U R 8 l M G 4 2 A i i Y m J c W 1 K h U b 4 M V A s 7 + b g I / k K Y h R 1 c 7 z v 7 p K 7 + / U G 6 V B X w c W 0 n W 0 w I T P K S W B Q N 7 n F I i G 9 O 4 Y L k k r Y K n 1 S h Q n G M H b x 0 N m E l M 6 d Y 8 a 8 9 9 T P a d M W T H A + Y 4 d s s 9 O l q V V o s X M K t S G f V v 6 / R S T s X 2 O k o F F E B R e U A 5 s Y Z B a / v h j n P t 0 f C M u + c n 1 r p M F w v Q I 2 S W D v C / I B U E s D B B Q A A g A I A L h 9 K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f S p U K I p H u A 4 A A A A R A A A A E w A c A E Z v c m 1 1 b G F z L 1 N l Y 3 R p b 2 4 x L m 0 g o h g A K K A U A A A A A A A A A A A A A A A A A A A A A A A A A A A A K 0 5 N L s n M z 1 M I h t C G 1 g B Q S w E C L Q A U A A I A C A C 4 f S p U U H r 4 7 a U A A A D 1 A A A A E g A A A A A A A A A A A A A A A A A A A A A A Q 2 9 u Z m l n L 1 B h Y 2 t h Z 2 U u e G 1 s U E s B A i 0 A F A A C A A g A u H 0 q V A / K 6 a u k A A A A 6 Q A A A B M A A A A A A A A A A A A A A A A A 8 Q A A A F t D b 2 5 0 Z W 5 0 X 1 R 5 c G V z X S 5 4 b W x Q S w E C L Q A U A A I A C A C 4 f S p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d l K 7 K 4 5 0 k + O k 8 X O M r j 2 F g A A A A A C A A A A A A A Q Z g A A A A E A A C A A A A C P z i B F i J w j F t 2 k D I d + T e H e l M F A D a 0 b 7 j C R d i n u G x c D m Q A A A A A O g A A A A A I A A C A A A A B 3 6 U Y c H k c I c e 0 p q D w M s Q + F b Y t Z u L w 1 I u o j C t i F b U f 6 i l A A A A A 0 V h 3 u P p e E D 5 V F F v 7 F G M b J O 7 y 8 x + 4 L v S + O O y i t l h J 5 d 3 0 r t y b w k 7 8 w g U l U 0 p V T R / e d t c D U J 7 D y J c g d V Q C l 0 p U N o l h X / / l i U N L a A G R L N g O 5 7 E A A A A D w F v 2 b m R p Z n Q F B i u H U t X 2 E A / a X 4 S Y 3 f h p d 2 m / T n Z r c x 9 F V Q P M u u A 6 9 t + l z 3 2 Q Z l 3 o t L Z b Z C d f f o q I X 7 6 v 0 C E j F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d3784c-87f3-45ff-9a49-15185bccde3b" xsi:nil="true"/>
    <lcf76f155ced4ddcb4097134ff3c332f xmlns="ab5f15f2-a5dc-4817-a74d-10ff2a7c3913">
      <Terms xmlns="http://schemas.microsoft.com/office/infopath/2007/PartnerControls"/>
    </lcf76f155ced4ddcb4097134ff3c332f>
    <SharedWithUsers xmlns="2bd3784c-87f3-45ff-9a49-15185bccde3b">
      <UserInfo>
        <DisplayName>Jim Stapleton</DisplayName>
        <AccountId>7</AccountId>
        <AccountType/>
      </UserInfo>
      <UserInfo>
        <DisplayName>Brendan Reilly</DisplayName>
        <AccountId>13</AccountId>
        <AccountType/>
      </UserInfo>
      <UserInfo>
        <DisplayName>Julie Kennedy</DisplayName>
        <AccountId>27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1B7E9-FD79-4689-9A3C-DB092D874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f15f2-a5dc-4817-a74d-10ff2a7c3913"/>
    <ds:schemaRef ds:uri="2bd3784c-87f3-45ff-9a49-15185bccd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0AB33-6272-4686-A9AB-67E04EC2881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34C7200-E16D-4167-9199-6EFA5846B0A9}">
  <ds:schemaRefs>
    <ds:schemaRef ds:uri="http://schemas.microsoft.com/office/2006/metadata/properties"/>
    <ds:schemaRef ds:uri="2bd3784c-87f3-45ff-9a49-15185bccde3b"/>
    <ds:schemaRef ds:uri="http://schemas.microsoft.com/office/2006/documentManagement/types"/>
    <ds:schemaRef ds:uri="ab5f15f2-a5dc-4817-a74d-10ff2a7c391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131BA82-B13F-4081-8A9E-16B316C85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Income</vt:lpstr>
      <vt:lpstr>Monthly Spending</vt:lpstr>
      <vt:lpstr>Annual Spending</vt:lpstr>
      <vt:lpstr>Spending Overview</vt:lpstr>
      <vt:lpstr>Overview Chart</vt:lpstr>
    </vt:vector>
  </TitlesOfParts>
  <Manager/>
  <Company>Work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Jim;Eolas Money</dc:creator>
  <cp:keywords/>
  <dc:description/>
  <cp:lastModifiedBy>Jim Stapleton</cp:lastModifiedBy>
  <cp:revision/>
  <cp:lastPrinted>2026-01-29T12:20:02Z</cp:lastPrinted>
  <dcterms:created xsi:type="dcterms:W3CDTF">2010-08-10T10:24:31Z</dcterms:created>
  <dcterms:modified xsi:type="dcterms:W3CDTF">2026-02-26T15:30:07Z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0x010100D72531ADE73D92498EBA449292AF2469</vt:lpwstr>
  </property>
</Properties>
</file>